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mc:AlternateContent xmlns:mc="http://schemas.openxmlformats.org/markup-compatibility/2006">
    <mc:Choice Requires="x15">
      <x15ac:absPath xmlns:x15ac="http://schemas.microsoft.com/office/spreadsheetml/2010/11/ac" url="\\share1\01_総務課\財政班\117　県照会関係\R04県照会関係\★地方公営企業関係\02　照会\2023-01-11　公営企業に係る経営比較分析表（令和３年度決算）の分析等\各課提出\"/>
    </mc:Choice>
  </mc:AlternateContent>
  <xr:revisionPtr revIDLastSave="0" documentId="8_{6EF07EB1-82FC-4EE4-8E94-5CE4A88006E3}" xr6:coauthVersionLast="43" xr6:coauthVersionMax="43" xr10:uidLastSave="{00000000-0000-0000-0000-000000000000}"/>
  <workbookProtection workbookAlgorithmName="SHA-512" workbookHashValue="v/rN//Al0+hxNoCwnrXHZsgKz1D2b6dnmJJqmijWeGnFk8EGjG7/qG4N3A0uyBdmfKNn2TT30BXczqB1EbH5qg==" workbookSaltValue="G12rm2cX7NQgCQ1pT0TzEA==" workbookSpinCount="100000" lockStructure="1"/>
  <bookViews>
    <workbookView xWindow="-120" yWindow="-120" windowWidth="29040" windowHeight="15840" xr2:uid="{00000000-000D-0000-FFFF-FFFF00000000}"/>
  </bookViews>
  <sheets>
    <sheet name="法非適用_下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P10" i="4"/>
  <c r="I10" i="4"/>
  <c r="B10" i="4"/>
  <c r="AT8" i="4"/>
  <c r="AL8" i="4"/>
  <c r="P8" i="4"/>
  <c r="I8" i="4"/>
</calcChain>
</file>

<file path=xl/sharedStrings.xml><?xml version="1.0" encoding="utf-8"?>
<sst xmlns="http://schemas.openxmlformats.org/spreadsheetml/2006/main" count="236" uniqueCount="121">
  <si>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</si>
  <si>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</si>
  <si>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</si>
  <si>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</si>
  <si>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</si>
  <si>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</si>
  <si>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</si>
  <si>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</si>
  <si>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</si>
  <si>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</si>
  <si>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</si>
  <si>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</si>
  <si>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</si>
  <si>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</si>
  <si>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</si>
  <si>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</si>
  <si>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</si>
  <si>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</si>
  <si>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</si>
  <si>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</si>
  <si>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</si>
  <si>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</si>
  <si>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</si>
  <si>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</si>
  <si>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</si>
  <si>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</si>
  <si>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</si>
  <si>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</si>
  <si>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</si>
  <si>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</si>
  <si>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</si>
  <si>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</si>
  <si>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</si>
  <si>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</si>
  <si>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</si>
  <si>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</si>
  <si>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</si>
  <si>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</si>
  <si>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</si>
  <si>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</si>
  <si>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</si>
  <si>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</si>
  <si>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</si>
  <si>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</si>
  <si>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</si>
  <si>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</si>
  <si>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</si>
  <si>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</si>
  <si>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</si>
  <si>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</si>
  <si>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</si>
  <si>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</si>
  <si>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</si>
  <si>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</si>
  <si>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</si>
  <si>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</si>
  <si>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</si>
  <si>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</si>
  <si>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</si>
  <si>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</si>
  <si>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</si>
  <si>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</si>
  <si>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</si>
  <si>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</si>
  <si>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</si>
  <si>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</si>
  <si>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</si>
  <si>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</si>
  <si>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</si>
  <si>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</si>
  <si>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</si>
  <si>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</si>
  <si>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</si>
  <si>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</si>
  <si>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</si>
  <si>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</si>
  <si>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</si>
  <si>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</si>
  <si>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</si>
  <si>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</si>
  <si>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</si>
  <si>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</si>
  <si>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</si>
  <si>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</si>
  <si>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</si>
  <si>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</si>
  <si>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</si>
  <si>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</si>
  <si>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</si>
  <si>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</si>
  <si>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</si>
  <si>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</si>
  <si>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</si>
  <si>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</si>
  <si>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</si>
  <si>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</si>
  <si>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</si>
  <si>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田野畑村</t>
  </si>
  <si>
    <t>法非適用</t>
  </si>
  <si>
    <t>下水道事業</t>
  </si>
  <si>
    <t>漁業集落排水</t>
  </si>
  <si>
    <t>H1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</si>
  <si>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</si>
  <si>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</si>
  <si>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</si>
  <si>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</si>
  <si>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</si>
  <si>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</si>
  <si>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</si>
  <si>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</si>
  <si>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</si>
  <si>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</si>
  <si>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</si>
  <si>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</si>
  <si>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</si>
  <si>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</si>
  <si>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"R"dd</t>
    <phoneticPr fontId="4"/>
  </si>
  <si>
    <t>←書式設定</t>
    <rPh sb="1" eb="3">
      <t>ショシキ</t>
    </rPh>
    <rPh sb="3" eb="5">
      <t>セッテイ</t>
    </rPh>
    <phoneticPr fontId="4"/>
  </si>
  <si>
    <t>①収益的収支比率について
　昨年度に引き続き、適正な繰入金等の財源確保に努め、可能な限り経営改善に努める。
④企業債残高対事業規模比率について
東日本大震災の復興事業により類似団体に比べて高い比率である。今般、施設の機能保全計画を策定したところであり、本計画に基づき計画的整備に努めるため現状の水準が維持される見込みである。
⑤経費回収率について
類似団体の水準を上回ってはいるものの、令和元年以降、コロナ渦の影響で使用料が伸びず減少に転じたが、今後も引き続いて経費回収率の向上に努め、経営改善を図る。
⑥汚水処理原価について
汚水処理原価は概ね類似団体より下回る水準で推移し、今後も良好な状態を維持するよう努める。
⑦施設利用率について
過疎化が進行し接続人口が少が減少しているため、低い数値となっている。
⑧水洗化率について
類似団体平均値より低い数値となっているたが、水洗化率は年々向上している傾向にあるため、継続して取組を行う必要がある。</t>
    <rPh sb="103" eb="105">
      <t>コンパン</t>
    </rPh>
    <rPh sb="106" eb="108">
      <t>シセツ</t>
    </rPh>
    <rPh sb="109" eb="111">
      <t>キノウ</t>
    </rPh>
    <rPh sb="111" eb="113">
      <t>ホゼン</t>
    </rPh>
    <rPh sb="113" eb="115">
      <t>ケイカク</t>
    </rPh>
    <rPh sb="116" eb="118">
      <t>サクテイ</t>
    </rPh>
    <rPh sb="127" eb="128">
      <t>ホン</t>
    </rPh>
    <rPh sb="128" eb="130">
      <t>ケイカク</t>
    </rPh>
    <rPh sb="131" eb="132">
      <t>モト</t>
    </rPh>
    <rPh sb="134" eb="137">
      <t>ケイカクテキ</t>
    </rPh>
    <rPh sb="137" eb="139">
      <t>セイビ</t>
    </rPh>
    <rPh sb="140" eb="141">
      <t>ツト</t>
    </rPh>
    <rPh sb="145" eb="147">
      <t>ゲンジョウ</t>
    </rPh>
    <rPh sb="148" eb="150">
      <t>スイジュン</t>
    </rPh>
    <rPh sb="151" eb="153">
      <t>イジ</t>
    </rPh>
    <rPh sb="181" eb="183">
      <t>スイジュン</t>
    </rPh>
    <rPh sb="184" eb="186">
      <t>ウワマワ</t>
    </rPh>
    <rPh sb="195" eb="196">
      <t>レイ</t>
    </rPh>
    <rPh sb="196" eb="197">
      <t>ワ</t>
    </rPh>
    <rPh sb="197" eb="198">
      <t>ガン</t>
    </rPh>
    <rPh sb="198" eb="199">
      <t>ネン</t>
    </rPh>
    <rPh sb="199" eb="201">
      <t>イコウ</t>
    </rPh>
    <rPh sb="205" eb="206">
      <t>ウズ</t>
    </rPh>
    <rPh sb="207" eb="209">
      <t>エイキョウ</t>
    </rPh>
    <rPh sb="210" eb="213">
      <t>シヨウリョウ</t>
    </rPh>
    <rPh sb="214" eb="215">
      <t>ノ</t>
    </rPh>
    <rPh sb="217" eb="219">
      <t>ゲンショウ</t>
    </rPh>
    <rPh sb="220" eb="221">
      <t>テン</t>
    </rPh>
    <rPh sb="225" eb="227">
      <t>コンゴ</t>
    </rPh>
    <rPh sb="228" eb="229">
      <t>ヒ</t>
    </rPh>
    <rPh sb="230" eb="231">
      <t>ツヅ</t>
    </rPh>
    <rPh sb="233" eb="235">
      <t>ケイヒ</t>
    </rPh>
    <rPh sb="235" eb="237">
      <t>カイシュウ</t>
    </rPh>
    <rPh sb="237" eb="238">
      <t>リツ</t>
    </rPh>
    <rPh sb="239" eb="241">
      <t>コウジョウ</t>
    </rPh>
    <rPh sb="242" eb="243">
      <t>ツト</t>
    </rPh>
    <rPh sb="250" eb="251">
      <t>ハカ</t>
    </rPh>
    <rPh sb="282" eb="284">
      <t>シタマワ</t>
    </rPh>
    <rPh sb="285" eb="287">
      <t>スイジュン</t>
    </rPh>
    <rPh sb="328" eb="330">
      <t>シンコウ</t>
    </rPh>
    <phoneticPr fontId="4"/>
  </si>
  <si>
    <t>　近年、東日本大震災津波の災害復旧及び復興事業に伴い施設が新設されているが、被災を免れた地区や、既設管の再利用をしている地区は、最も古い場所で30年程度経過しているため、今後、不明水等の動向に注視しながら、適期の老朽化対策に努めたい。</t>
  </si>
  <si>
    <t>　集落排水施設は水環境を守るのに、今や不可欠な施設であることから、将来にわたり継続的に維持するために、適正な使用料収入の確保及び汚水処理費の削減に努め、経営の健全化を図っていきたい。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</si>
</sst>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20C-434D-8903-18E4F63E6EFF}"/>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formatCode="#,##0.00;&quot;△&quot;#,##0.00;&quot;-&quot;">
                  <c:v>0.01</c:v>
                </c:pt>
                <c:pt idx="4">
                  <c:v>0</c:v>
                </c:pt>
              </c:numCache>
            </c:numRef>
          </c:val>
          <c:smooth val="0"/>
          <c:extLst>
            <c:ext xmlns:c16="http://schemas.microsoft.com/office/drawing/2014/chart" uri="{C3380CC4-5D6E-409C-BE32-E72D297353CC}">
              <c16:uniqueId val="{00000001-E20C-434D-8903-18E4F63E6EFF}"/>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28.33</c:v>
                </c:pt>
                <c:pt idx="1">
                  <c:v>27.31</c:v>
                </c:pt>
                <c:pt idx="2">
                  <c:v>27.31</c:v>
                </c:pt>
                <c:pt idx="3">
                  <c:v>27.31</c:v>
                </c:pt>
                <c:pt idx="4">
                  <c:v>27.31</c:v>
                </c:pt>
              </c:numCache>
            </c:numRef>
          </c:val>
          <c:extLst>
            <c:ext xmlns:c16="http://schemas.microsoft.com/office/drawing/2014/chart" uri="{C3380CC4-5D6E-409C-BE32-E72D297353CC}">
              <c16:uniqueId val="{00000000-4A2A-470C-9A00-A733DEA2CF3E}"/>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39.799999999999997</c:v>
                </c:pt>
                <c:pt idx="1">
                  <c:v>40.83</c:v>
                </c:pt>
                <c:pt idx="2">
                  <c:v>39.130000000000003</c:v>
                </c:pt>
                <c:pt idx="3">
                  <c:v>40.29</c:v>
                </c:pt>
                <c:pt idx="4">
                  <c:v>40.11</c:v>
                </c:pt>
              </c:numCache>
            </c:numRef>
          </c:val>
          <c:smooth val="0"/>
          <c:extLst>
            <c:ext xmlns:c16="http://schemas.microsoft.com/office/drawing/2014/chart" uri="{C3380CC4-5D6E-409C-BE32-E72D297353CC}">
              <c16:uniqueId val="{00000001-4A2A-470C-9A00-A733DEA2CF3E}"/>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74.97</c:v>
                </c:pt>
                <c:pt idx="1">
                  <c:v>76.44</c:v>
                </c:pt>
                <c:pt idx="2">
                  <c:v>78.08</c:v>
                </c:pt>
                <c:pt idx="3">
                  <c:v>79.489999999999995</c:v>
                </c:pt>
                <c:pt idx="4">
                  <c:v>80.349999999999994</c:v>
                </c:pt>
              </c:numCache>
            </c:numRef>
          </c:val>
          <c:extLst>
            <c:ext xmlns:c16="http://schemas.microsoft.com/office/drawing/2014/chart" uri="{C3380CC4-5D6E-409C-BE32-E72D297353CC}">
              <c16:uniqueId val="{00000000-F913-407D-A0F6-BAC95D9AF965}"/>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85.32</c:v>
                </c:pt>
                <c:pt idx="1">
                  <c:v>86</c:v>
                </c:pt>
                <c:pt idx="2">
                  <c:v>86.33</c:v>
                </c:pt>
                <c:pt idx="3">
                  <c:v>87.49</c:v>
                </c:pt>
                <c:pt idx="4">
                  <c:v>87.61</c:v>
                </c:pt>
              </c:numCache>
            </c:numRef>
          </c:val>
          <c:smooth val="0"/>
          <c:extLst>
            <c:ext xmlns:c16="http://schemas.microsoft.com/office/drawing/2014/chart" uri="{C3380CC4-5D6E-409C-BE32-E72D297353CC}">
              <c16:uniqueId val="{00000001-F913-407D-A0F6-BAC95D9AF965}"/>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100</c:v>
                </c:pt>
                <c:pt idx="1">
                  <c:v>100</c:v>
                </c:pt>
                <c:pt idx="2">
                  <c:v>100</c:v>
                </c:pt>
                <c:pt idx="3">
                  <c:v>100</c:v>
                </c:pt>
                <c:pt idx="4">
                  <c:v>98.6</c:v>
                </c:pt>
              </c:numCache>
            </c:numRef>
          </c:val>
          <c:extLst>
            <c:ext xmlns:c16="http://schemas.microsoft.com/office/drawing/2014/chart" uri="{C3380CC4-5D6E-409C-BE32-E72D297353CC}">
              <c16:uniqueId val="{00000000-D322-4CF0-B280-853FB73F5A42}"/>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322-4CF0-B280-853FB73F5A42}"/>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B49-4F06-A734-5394750C4B58}"/>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B49-4F06-A734-5394750C4B58}"/>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B46-4A38-BE88-D26DD87B0B97}"/>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B46-4A38-BE88-D26DD87B0B97}"/>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8FB-419C-ADEB-D05801DE466B}"/>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8FB-419C-ADEB-D05801DE466B}"/>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0BC-46E9-9D2A-3DDB8F2197E0}"/>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0BC-46E9-9D2A-3DDB8F2197E0}"/>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1189.98</c:v>
                </c:pt>
                <c:pt idx="1">
                  <c:v>1139.71</c:v>
                </c:pt>
                <c:pt idx="2">
                  <c:v>1226.82</c:v>
                </c:pt>
                <c:pt idx="3">
                  <c:v>1260.78</c:v>
                </c:pt>
                <c:pt idx="4">
                  <c:v>1051.3399999999999</c:v>
                </c:pt>
              </c:numCache>
            </c:numRef>
          </c:val>
          <c:extLst>
            <c:ext xmlns:c16="http://schemas.microsoft.com/office/drawing/2014/chart" uri="{C3380CC4-5D6E-409C-BE32-E72D297353CC}">
              <c16:uniqueId val="{00000000-54C0-46F2-AD39-1F6F0009F07E}"/>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169.47</c:v>
                </c:pt>
                <c:pt idx="1">
                  <c:v>512.88</c:v>
                </c:pt>
                <c:pt idx="2">
                  <c:v>641.42999999999995</c:v>
                </c:pt>
                <c:pt idx="3">
                  <c:v>807.81</c:v>
                </c:pt>
                <c:pt idx="4">
                  <c:v>733.23</c:v>
                </c:pt>
              </c:numCache>
            </c:numRef>
          </c:val>
          <c:smooth val="0"/>
          <c:extLst>
            <c:ext xmlns:c16="http://schemas.microsoft.com/office/drawing/2014/chart" uri="{C3380CC4-5D6E-409C-BE32-E72D297353CC}">
              <c16:uniqueId val="{00000001-54C0-46F2-AD39-1F6F0009F07E}"/>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88.05</c:v>
                </c:pt>
                <c:pt idx="1">
                  <c:v>99.51</c:v>
                </c:pt>
                <c:pt idx="2">
                  <c:v>75.010000000000005</c:v>
                </c:pt>
                <c:pt idx="3">
                  <c:v>77.209999999999994</c:v>
                </c:pt>
                <c:pt idx="4">
                  <c:v>84.28</c:v>
                </c:pt>
              </c:numCache>
            </c:numRef>
          </c:val>
          <c:extLst>
            <c:ext xmlns:c16="http://schemas.microsoft.com/office/drawing/2014/chart" uri="{C3380CC4-5D6E-409C-BE32-E72D297353CC}">
              <c16:uniqueId val="{00000000-60BD-48E3-839F-45403D47C6D6}"/>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53.03</c:v>
                </c:pt>
                <c:pt idx="1">
                  <c:v>51.07</c:v>
                </c:pt>
                <c:pt idx="2">
                  <c:v>56.93</c:v>
                </c:pt>
                <c:pt idx="3">
                  <c:v>49.44</c:v>
                </c:pt>
                <c:pt idx="4">
                  <c:v>54.39</c:v>
                </c:pt>
              </c:numCache>
            </c:numRef>
          </c:val>
          <c:smooth val="0"/>
          <c:extLst>
            <c:ext xmlns:c16="http://schemas.microsoft.com/office/drawing/2014/chart" uri="{C3380CC4-5D6E-409C-BE32-E72D297353CC}">
              <c16:uniqueId val="{00000001-60BD-48E3-839F-45403D47C6D6}"/>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219.82</c:v>
                </c:pt>
                <c:pt idx="1">
                  <c:v>194.36</c:v>
                </c:pt>
                <c:pt idx="2">
                  <c:v>259.92</c:v>
                </c:pt>
                <c:pt idx="3">
                  <c:v>258.54000000000002</c:v>
                </c:pt>
                <c:pt idx="4">
                  <c:v>236.01</c:v>
                </c:pt>
              </c:numCache>
            </c:numRef>
          </c:val>
          <c:extLst>
            <c:ext xmlns:c16="http://schemas.microsoft.com/office/drawing/2014/chart" uri="{C3380CC4-5D6E-409C-BE32-E72D297353CC}">
              <c16:uniqueId val="{00000000-5892-4A9E-A441-E17701C24C92}"/>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301.77</c:v>
                </c:pt>
                <c:pt idx="1">
                  <c:v>314.68</c:v>
                </c:pt>
                <c:pt idx="2">
                  <c:v>300.17</c:v>
                </c:pt>
                <c:pt idx="3">
                  <c:v>343.49</c:v>
                </c:pt>
                <c:pt idx="4">
                  <c:v>318.06</c:v>
                </c:pt>
              </c:numCache>
            </c:numRef>
          </c:val>
          <c:smooth val="0"/>
          <c:extLst>
            <c:ext xmlns:c16="http://schemas.microsoft.com/office/drawing/2014/chart" uri="{C3380CC4-5D6E-409C-BE32-E72D297353CC}">
              <c16:uniqueId val="{00000001-5892-4A9E-A441-E17701C24C92}"/>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【80.63】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【392.85】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N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岩手県　田野畑村</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法非適用</v>
      </c>
      <c r="C8" s="35"/>
      <c r="D8" s="35"/>
      <c r="E8" s="35"/>
      <c r="F8" s="35"/>
      <c r="G8" s="35"/>
      <c r="H8" s="35"/>
      <c r="I8" s="35" t="str">
        <f>データ!J6</f>
        <v>下水道事業</v>
      </c>
      <c r="J8" s="35"/>
      <c r="K8" s="35"/>
      <c r="L8" s="35"/>
      <c r="M8" s="35"/>
      <c r="N8" s="35"/>
      <c r="O8" s="35"/>
      <c r="P8" s="35" t="str">
        <f>データ!K6</f>
        <v>漁業集落排水</v>
      </c>
      <c r="Q8" s="35"/>
      <c r="R8" s="35"/>
      <c r="S8" s="35"/>
      <c r="T8" s="35"/>
      <c r="U8" s="35"/>
      <c r="V8" s="35"/>
      <c r="W8" s="35" t="str">
        <f>データ!L6</f>
        <v>H1</v>
      </c>
      <c r="X8" s="35"/>
      <c r="Y8" s="35"/>
      <c r="Z8" s="35"/>
      <c r="AA8" s="35"/>
      <c r="AB8" s="35"/>
      <c r="AC8" s="35"/>
      <c r="AD8" s="36" t="str">
        <f>データ!$M$6</f>
        <v>非設置</v>
      </c>
      <c r="AE8" s="36"/>
      <c r="AF8" s="36"/>
      <c r="AG8" s="36"/>
      <c r="AH8" s="36"/>
      <c r="AI8" s="36"/>
      <c r="AJ8" s="36"/>
      <c r="AK8" s="3"/>
      <c r="AL8" s="37">
        <f>データ!S6</f>
        <v>3117</v>
      </c>
      <c r="AM8" s="37"/>
      <c r="AN8" s="37"/>
      <c r="AO8" s="37"/>
      <c r="AP8" s="37"/>
      <c r="AQ8" s="37"/>
      <c r="AR8" s="37"/>
      <c r="AS8" s="37"/>
      <c r="AT8" s="38">
        <f>データ!T6</f>
        <v>156.19</v>
      </c>
      <c r="AU8" s="38"/>
      <c r="AV8" s="38"/>
      <c r="AW8" s="38"/>
      <c r="AX8" s="38"/>
      <c r="AY8" s="38"/>
      <c r="AZ8" s="38"/>
      <c r="BA8" s="38"/>
      <c r="BB8" s="38">
        <f>データ!U6</f>
        <v>19.96</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22</v>
      </c>
      <c r="Q10" s="38"/>
      <c r="R10" s="38"/>
      <c r="S10" s="38"/>
      <c r="T10" s="38"/>
      <c r="U10" s="38"/>
      <c r="V10" s="38"/>
      <c r="W10" s="38">
        <f>データ!Q6</f>
        <v>100</v>
      </c>
      <c r="X10" s="38"/>
      <c r="Y10" s="38"/>
      <c r="Z10" s="38"/>
      <c r="AA10" s="38"/>
      <c r="AB10" s="38"/>
      <c r="AC10" s="38"/>
      <c r="AD10" s="37">
        <f>データ!R6</f>
        <v>3630</v>
      </c>
      <c r="AE10" s="37"/>
      <c r="AF10" s="37"/>
      <c r="AG10" s="37"/>
      <c r="AH10" s="37"/>
      <c r="AI10" s="37"/>
      <c r="AJ10" s="37"/>
      <c r="AK10" s="2"/>
      <c r="AL10" s="37">
        <f>データ!V6</f>
        <v>682</v>
      </c>
      <c r="AM10" s="37"/>
      <c r="AN10" s="37"/>
      <c r="AO10" s="37"/>
      <c r="AP10" s="37"/>
      <c r="AQ10" s="37"/>
      <c r="AR10" s="37"/>
      <c r="AS10" s="37"/>
      <c r="AT10" s="38">
        <f>データ!W6</f>
        <v>0.38</v>
      </c>
      <c r="AU10" s="38"/>
      <c r="AV10" s="38"/>
      <c r="AW10" s="38"/>
      <c r="AX10" s="38"/>
      <c r="AY10" s="38"/>
      <c r="AZ10" s="38"/>
      <c r="BA10" s="38"/>
      <c r="BB10" s="38">
        <f>データ!X6</f>
        <v>1794.74</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118</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119</v>
      </c>
      <c r="BM47" s="71"/>
      <c r="BN47" s="71"/>
      <c r="BO47" s="71"/>
      <c r="BP47" s="71"/>
      <c r="BQ47" s="71"/>
      <c r="BR47" s="71"/>
      <c r="BS47" s="71"/>
      <c r="BT47" s="71"/>
      <c r="BU47" s="71"/>
      <c r="BV47" s="71"/>
      <c r="BW47" s="71"/>
      <c r="BX47" s="71"/>
      <c r="BY47" s="71"/>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71"/>
      <c r="BN48" s="71"/>
      <c r="BO48" s="71"/>
      <c r="BP48" s="71"/>
      <c r="BQ48" s="71"/>
      <c r="BR48" s="71"/>
      <c r="BS48" s="71"/>
      <c r="BT48" s="71"/>
      <c r="BU48" s="71"/>
      <c r="BV48" s="71"/>
      <c r="BW48" s="71"/>
      <c r="BX48" s="71"/>
      <c r="BY48" s="71"/>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71"/>
      <c r="BN49" s="71"/>
      <c r="BO49" s="71"/>
      <c r="BP49" s="71"/>
      <c r="BQ49" s="71"/>
      <c r="BR49" s="71"/>
      <c r="BS49" s="71"/>
      <c r="BT49" s="71"/>
      <c r="BU49" s="71"/>
      <c r="BV49" s="71"/>
      <c r="BW49" s="71"/>
      <c r="BX49" s="71"/>
      <c r="BY49" s="71"/>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71"/>
      <c r="BN50" s="71"/>
      <c r="BO50" s="71"/>
      <c r="BP50" s="71"/>
      <c r="BQ50" s="71"/>
      <c r="BR50" s="71"/>
      <c r="BS50" s="71"/>
      <c r="BT50" s="71"/>
      <c r="BU50" s="71"/>
      <c r="BV50" s="71"/>
      <c r="BW50" s="71"/>
      <c r="BX50" s="71"/>
      <c r="BY50" s="71"/>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71"/>
      <c r="BN51" s="71"/>
      <c r="BO51" s="71"/>
      <c r="BP51" s="71"/>
      <c r="BQ51" s="71"/>
      <c r="BR51" s="71"/>
      <c r="BS51" s="71"/>
      <c r="BT51" s="71"/>
      <c r="BU51" s="71"/>
      <c r="BV51" s="71"/>
      <c r="BW51" s="71"/>
      <c r="BX51" s="71"/>
      <c r="BY51" s="71"/>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71"/>
      <c r="BN52" s="71"/>
      <c r="BO52" s="71"/>
      <c r="BP52" s="71"/>
      <c r="BQ52" s="71"/>
      <c r="BR52" s="71"/>
      <c r="BS52" s="71"/>
      <c r="BT52" s="71"/>
      <c r="BU52" s="71"/>
      <c r="BV52" s="71"/>
      <c r="BW52" s="71"/>
      <c r="BX52" s="71"/>
      <c r="BY52" s="71"/>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71"/>
      <c r="BN53" s="71"/>
      <c r="BO53" s="71"/>
      <c r="BP53" s="71"/>
      <c r="BQ53" s="71"/>
      <c r="BR53" s="71"/>
      <c r="BS53" s="71"/>
      <c r="BT53" s="71"/>
      <c r="BU53" s="71"/>
      <c r="BV53" s="71"/>
      <c r="BW53" s="71"/>
      <c r="BX53" s="71"/>
      <c r="BY53" s="71"/>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71"/>
      <c r="BN54" s="71"/>
      <c r="BO54" s="71"/>
      <c r="BP54" s="71"/>
      <c r="BQ54" s="71"/>
      <c r="BR54" s="71"/>
      <c r="BS54" s="71"/>
      <c r="BT54" s="71"/>
      <c r="BU54" s="71"/>
      <c r="BV54" s="71"/>
      <c r="BW54" s="71"/>
      <c r="BX54" s="71"/>
      <c r="BY54" s="71"/>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71"/>
      <c r="BN55" s="71"/>
      <c r="BO55" s="71"/>
      <c r="BP55" s="71"/>
      <c r="BQ55" s="71"/>
      <c r="BR55" s="71"/>
      <c r="BS55" s="71"/>
      <c r="BT55" s="71"/>
      <c r="BU55" s="71"/>
      <c r="BV55" s="71"/>
      <c r="BW55" s="71"/>
      <c r="BX55" s="71"/>
      <c r="BY55" s="71"/>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71"/>
      <c r="BN56" s="71"/>
      <c r="BO56" s="71"/>
      <c r="BP56" s="71"/>
      <c r="BQ56" s="71"/>
      <c r="BR56" s="71"/>
      <c r="BS56" s="71"/>
      <c r="BT56" s="71"/>
      <c r="BU56" s="71"/>
      <c r="BV56" s="71"/>
      <c r="BW56" s="71"/>
      <c r="BX56" s="71"/>
      <c r="BY56" s="71"/>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71"/>
      <c r="BN57" s="71"/>
      <c r="BO57" s="71"/>
      <c r="BP57" s="71"/>
      <c r="BQ57" s="71"/>
      <c r="BR57" s="71"/>
      <c r="BS57" s="71"/>
      <c r="BT57" s="71"/>
      <c r="BU57" s="71"/>
      <c r="BV57" s="71"/>
      <c r="BW57" s="71"/>
      <c r="BX57" s="71"/>
      <c r="BY57" s="71"/>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71"/>
      <c r="BN58" s="71"/>
      <c r="BO58" s="71"/>
      <c r="BP58" s="71"/>
      <c r="BQ58" s="71"/>
      <c r="BR58" s="71"/>
      <c r="BS58" s="71"/>
      <c r="BT58" s="71"/>
      <c r="BU58" s="71"/>
      <c r="BV58" s="71"/>
      <c r="BW58" s="71"/>
      <c r="BX58" s="71"/>
      <c r="BY58" s="71"/>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71"/>
      <c r="BN59" s="71"/>
      <c r="BO59" s="71"/>
      <c r="BP59" s="71"/>
      <c r="BQ59" s="71"/>
      <c r="BR59" s="71"/>
      <c r="BS59" s="71"/>
      <c r="BT59" s="71"/>
      <c r="BU59" s="71"/>
      <c r="BV59" s="71"/>
      <c r="BW59" s="71"/>
      <c r="BX59" s="71"/>
      <c r="BY59" s="71"/>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71"/>
      <c r="BN60" s="71"/>
      <c r="BO60" s="71"/>
      <c r="BP60" s="71"/>
      <c r="BQ60" s="71"/>
      <c r="BR60" s="71"/>
      <c r="BS60" s="71"/>
      <c r="BT60" s="71"/>
      <c r="BU60" s="71"/>
      <c r="BV60" s="71"/>
      <c r="BW60" s="71"/>
      <c r="BX60" s="71"/>
      <c r="BY60" s="71"/>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71"/>
      <c r="BN61" s="71"/>
      <c r="BO61" s="71"/>
      <c r="BP61" s="71"/>
      <c r="BQ61" s="71"/>
      <c r="BR61" s="71"/>
      <c r="BS61" s="71"/>
      <c r="BT61" s="71"/>
      <c r="BU61" s="71"/>
      <c r="BV61" s="71"/>
      <c r="BW61" s="71"/>
      <c r="BX61" s="71"/>
      <c r="BY61" s="71"/>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71"/>
      <c r="BN62" s="71"/>
      <c r="BO62" s="71"/>
      <c r="BP62" s="71"/>
      <c r="BQ62" s="71"/>
      <c r="BR62" s="71"/>
      <c r="BS62" s="71"/>
      <c r="BT62" s="71"/>
      <c r="BU62" s="71"/>
      <c r="BV62" s="71"/>
      <c r="BW62" s="71"/>
      <c r="BX62" s="71"/>
      <c r="BY62" s="71"/>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120</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2" t="s">
        <v>30</v>
      </c>
      <c r="D83" s="72"/>
      <c r="E83" s="72"/>
      <c r="F83" s="72"/>
      <c r="G83" s="72"/>
      <c r="H83" s="72"/>
      <c r="I83" s="72"/>
      <c r="J83" s="72"/>
      <c r="K83" s="72"/>
      <c r="L83" s="72"/>
      <c r="M83" s="72"/>
      <c r="N83" s="72"/>
      <c r="O83" s="72"/>
      <c r="P83" s="72"/>
      <c r="Q83" s="72"/>
      <c r="R83" s="72"/>
      <c r="S83" s="72"/>
      <c r="T83" s="72"/>
      <c r="U83" s="72"/>
      <c r="V83" s="72"/>
      <c r="W83" s="72"/>
      <c r="X83" s="72"/>
      <c r="Y83" s="72"/>
      <c r="Z83" s="72"/>
      <c r="AA83" s="72"/>
      <c r="AB83" s="72"/>
      <c r="AC83" s="72"/>
      <c r="AD83" s="72"/>
      <c r="AE83" s="72"/>
      <c r="AF83" s="72"/>
      <c r="AG83" s="72"/>
      <c r="AH83" s="72"/>
      <c r="AI83" s="72"/>
      <c r="AJ83" s="72"/>
      <c r="AK83" s="72"/>
      <c r="AL83" s="72"/>
      <c r="AM83" s="72"/>
      <c r="AN83" s="72"/>
      <c r="AO83" s="72"/>
      <c r="AP83" s="72"/>
      <c r="AQ83" s="72"/>
      <c r="AR83" s="72"/>
      <c r="AS83" s="72"/>
      <c r="AT83" s="72"/>
      <c r="AU83" s="72"/>
      <c r="AV83" s="72"/>
      <c r="AW83" s="72"/>
      <c r="AX83" s="72"/>
      <c r="AY83" s="72"/>
      <c r="AZ83" s="72"/>
      <c r="BA83" s="72"/>
      <c r="BB83" s="72"/>
      <c r="BC83" s="72"/>
      <c r="BD83" s="72"/>
      <c r="BE83" s="72"/>
      <c r="BF83" s="72"/>
      <c r="BG83" s="72"/>
      <c r="BH83" s="72"/>
      <c r="BI83" s="72"/>
      <c r="BJ83" s="72"/>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【974.72】</v>
      </c>
      <c r="I86" s="12" t="str">
        <f>データ!CA6</f>
        <v>【44.22】</v>
      </c>
      <c r="J86" s="12" t="str">
        <f>データ!CL6</f>
        <v>【392.85】</v>
      </c>
      <c r="K86" s="12" t="str">
        <f>データ!CW6</f>
        <v>【32.23】</v>
      </c>
      <c r="L86" s="12" t="str">
        <f>データ!DH6</f>
        <v>【80.63】</v>
      </c>
      <c r="M86" s="12" t="s">
        <v>43</v>
      </c>
      <c r="N86" s="12" t="s">
        <v>43</v>
      </c>
      <c r="O86" s="12" t="str">
        <f>データ!EO6</f>
        <v>【0.01】</v>
      </c>
    </row>
  </sheetData>
  <sheetProtection algorithmName="SHA-512" hashValue="38zT025GMrpVeY1XsdcpUuX399S3YG7ECqCUctgZdfytiLbHKpW942474Xt9brVmGW1G7awBFyix6FXXKNJ6yg==" saltValue="G4QTslq6e9e0oJ6LdOjsNQ=="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44</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45</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46</v>
      </c>
      <c r="B3" s="15" t="s">
        <v>47</v>
      </c>
      <c r="C3" s="15" t="s">
        <v>48</v>
      </c>
      <c r="D3" s="15" t="s">
        <v>49</v>
      </c>
      <c r="E3" s="15" t="s">
        <v>50</v>
      </c>
      <c r="F3" s="15" t="s">
        <v>51</v>
      </c>
      <c r="G3" s="15" t="s">
        <v>52</v>
      </c>
      <c r="H3" s="74" t="s">
        <v>53</v>
      </c>
      <c r="I3" s="75"/>
      <c r="J3" s="75"/>
      <c r="K3" s="75"/>
      <c r="L3" s="75"/>
      <c r="M3" s="75"/>
      <c r="N3" s="75"/>
      <c r="O3" s="75"/>
      <c r="P3" s="75"/>
      <c r="Q3" s="75"/>
      <c r="R3" s="75"/>
      <c r="S3" s="75"/>
      <c r="T3" s="75"/>
      <c r="U3" s="75"/>
      <c r="V3" s="75"/>
      <c r="W3" s="75"/>
      <c r="X3" s="76"/>
      <c r="Y3" s="80" t="s">
        <v>54</v>
      </c>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c r="DI3" s="73" t="s">
        <v>55</v>
      </c>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c r="EO3" s="73"/>
    </row>
    <row r="4" spans="1:145" x14ac:dyDescent="0.15">
      <c r="A4" s="14" t="s">
        <v>56</v>
      </c>
      <c r="B4" s="16"/>
      <c r="C4" s="16"/>
      <c r="D4" s="16"/>
      <c r="E4" s="16"/>
      <c r="F4" s="16"/>
      <c r="G4" s="16"/>
      <c r="H4" s="77"/>
      <c r="I4" s="78"/>
      <c r="J4" s="78"/>
      <c r="K4" s="78"/>
      <c r="L4" s="78"/>
      <c r="M4" s="78"/>
      <c r="N4" s="78"/>
      <c r="O4" s="78"/>
      <c r="P4" s="78"/>
      <c r="Q4" s="78"/>
      <c r="R4" s="78"/>
      <c r="S4" s="78"/>
      <c r="T4" s="78"/>
      <c r="U4" s="78"/>
      <c r="V4" s="78"/>
      <c r="W4" s="78"/>
      <c r="X4" s="79"/>
      <c r="Y4" s="73" t="s">
        <v>57</v>
      </c>
      <c r="Z4" s="73"/>
      <c r="AA4" s="73"/>
      <c r="AB4" s="73"/>
      <c r="AC4" s="73"/>
      <c r="AD4" s="73"/>
      <c r="AE4" s="73"/>
      <c r="AF4" s="73"/>
      <c r="AG4" s="73"/>
      <c r="AH4" s="73"/>
      <c r="AI4" s="73"/>
      <c r="AJ4" s="73" t="s">
        <v>58</v>
      </c>
      <c r="AK4" s="73"/>
      <c r="AL4" s="73"/>
      <c r="AM4" s="73"/>
      <c r="AN4" s="73"/>
      <c r="AO4" s="73"/>
      <c r="AP4" s="73"/>
      <c r="AQ4" s="73"/>
      <c r="AR4" s="73"/>
      <c r="AS4" s="73"/>
      <c r="AT4" s="73"/>
      <c r="AU4" s="73" t="s">
        <v>59</v>
      </c>
      <c r="AV4" s="73"/>
      <c r="AW4" s="73"/>
      <c r="AX4" s="73"/>
      <c r="AY4" s="73"/>
      <c r="AZ4" s="73"/>
      <c r="BA4" s="73"/>
      <c r="BB4" s="73"/>
      <c r="BC4" s="73"/>
      <c r="BD4" s="73"/>
      <c r="BE4" s="73"/>
      <c r="BF4" s="73" t="s">
        <v>60</v>
      </c>
      <c r="BG4" s="73"/>
      <c r="BH4" s="73"/>
      <c r="BI4" s="73"/>
      <c r="BJ4" s="73"/>
      <c r="BK4" s="73"/>
      <c r="BL4" s="73"/>
      <c r="BM4" s="73"/>
      <c r="BN4" s="73"/>
      <c r="BO4" s="73"/>
      <c r="BP4" s="73"/>
      <c r="BQ4" s="73" t="s">
        <v>61</v>
      </c>
      <c r="BR4" s="73"/>
      <c r="BS4" s="73"/>
      <c r="BT4" s="73"/>
      <c r="BU4" s="73"/>
      <c r="BV4" s="73"/>
      <c r="BW4" s="73"/>
      <c r="BX4" s="73"/>
      <c r="BY4" s="73"/>
      <c r="BZ4" s="73"/>
      <c r="CA4" s="73"/>
      <c r="CB4" s="73" t="s">
        <v>62</v>
      </c>
      <c r="CC4" s="73"/>
      <c r="CD4" s="73"/>
      <c r="CE4" s="73"/>
      <c r="CF4" s="73"/>
      <c r="CG4" s="73"/>
      <c r="CH4" s="73"/>
      <c r="CI4" s="73"/>
      <c r="CJ4" s="73"/>
      <c r="CK4" s="73"/>
      <c r="CL4" s="73"/>
      <c r="CM4" s="73" t="s">
        <v>63</v>
      </c>
      <c r="CN4" s="73"/>
      <c r="CO4" s="73"/>
      <c r="CP4" s="73"/>
      <c r="CQ4" s="73"/>
      <c r="CR4" s="73"/>
      <c r="CS4" s="73"/>
      <c r="CT4" s="73"/>
      <c r="CU4" s="73"/>
      <c r="CV4" s="73"/>
      <c r="CW4" s="73"/>
      <c r="CX4" s="73" t="s">
        <v>64</v>
      </c>
      <c r="CY4" s="73"/>
      <c r="CZ4" s="73"/>
      <c r="DA4" s="73"/>
      <c r="DB4" s="73"/>
      <c r="DC4" s="73"/>
      <c r="DD4" s="73"/>
      <c r="DE4" s="73"/>
      <c r="DF4" s="73"/>
      <c r="DG4" s="73"/>
      <c r="DH4" s="73"/>
      <c r="DI4" s="73" t="s">
        <v>65</v>
      </c>
      <c r="DJ4" s="73"/>
      <c r="DK4" s="73"/>
      <c r="DL4" s="73"/>
      <c r="DM4" s="73"/>
      <c r="DN4" s="73"/>
      <c r="DO4" s="73"/>
      <c r="DP4" s="73"/>
      <c r="DQ4" s="73"/>
      <c r="DR4" s="73"/>
      <c r="DS4" s="73"/>
      <c r="DT4" s="73" t="s">
        <v>66</v>
      </c>
      <c r="DU4" s="73"/>
      <c r="DV4" s="73"/>
      <c r="DW4" s="73"/>
      <c r="DX4" s="73"/>
      <c r="DY4" s="73"/>
      <c r="DZ4" s="73"/>
      <c r="EA4" s="73"/>
      <c r="EB4" s="73"/>
      <c r="EC4" s="73"/>
      <c r="ED4" s="73"/>
      <c r="EE4" s="73" t="s">
        <v>67</v>
      </c>
      <c r="EF4" s="73"/>
      <c r="EG4" s="73"/>
      <c r="EH4" s="73"/>
      <c r="EI4" s="73"/>
      <c r="EJ4" s="73"/>
      <c r="EK4" s="73"/>
      <c r="EL4" s="73"/>
      <c r="EM4" s="73"/>
      <c r="EN4" s="73"/>
      <c r="EO4" s="73"/>
    </row>
    <row r="5" spans="1:145" x14ac:dyDescent="0.15">
      <c r="A5" s="14" t="s">
        <v>68</v>
      </c>
      <c r="B5" s="17"/>
      <c r="C5" s="17"/>
      <c r="D5" s="17"/>
      <c r="E5" s="17"/>
      <c r="F5" s="17"/>
      <c r="G5" s="17"/>
      <c r="H5" s="18" t="s">
        <v>69</v>
      </c>
      <c r="I5" s="18" t="s">
        <v>70</v>
      </c>
      <c r="J5" s="18" t="s">
        <v>71</v>
      </c>
      <c r="K5" s="18" t="s">
        <v>72</v>
      </c>
      <c r="L5" s="18" t="s">
        <v>73</v>
      </c>
      <c r="M5" s="18" t="s">
        <v>5</v>
      </c>
      <c r="N5" s="18" t="s">
        <v>74</v>
      </c>
      <c r="O5" s="18" t="s">
        <v>75</v>
      </c>
      <c r="P5" s="18" t="s">
        <v>76</v>
      </c>
      <c r="Q5" s="18" t="s">
        <v>77</v>
      </c>
      <c r="R5" s="18" t="s">
        <v>78</v>
      </c>
      <c r="S5" s="18" t="s">
        <v>79</v>
      </c>
      <c r="T5" s="18" t="s">
        <v>80</v>
      </c>
      <c r="U5" s="18" t="s">
        <v>81</v>
      </c>
      <c r="V5" s="18" t="s">
        <v>82</v>
      </c>
      <c r="W5" s="18" t="s">
        <v>83</v>
      </c>
      <c r="X5" s="18" t="s">
        <v>84</v>
      </c>
      <c r="Y5" s="18" t="s">
        <v>85</v>
      </c>
      <c r="Z5" s="18" t="s">
        <v>86</v>
      </c>
      <c r="AA5" s="18" t="s">
        <v>87</v>
      </c>
      <c r="AB5" s="18" t="s">
        <v>88</v>
      </c>
      <c r="AC5" s="18" t="s">
        <v>89</v>
      </c>
      <c r="AD5" s="18" t="s">
        <v>90</v>
      </c>
      <c r="AE5" s="18" t="s">
        <v>91</v>
      </c>
      <c r="AF5" s="18" t="s">
        <v>92</v>
      </c>
      <c r="AG5" s="18" t="s">
        <v>93</v>
      </c>
      <c r="AH5" s="18" t="s">
        <v>94</v>
      </c>
      <c r="AI5" s="18" t="s">
        <v>31</v>
      </c>
      <c r="AJ5" s="18" t="s">
        <v>85</v>
      </c>
      <c r="AK5" s="18" t="s">
        <v>86</v>
      </c>
      <c r="AL5" s="18" t="s">
        <v>87</v>
      </c>
      <c r="AM5" s="18" t="s">
        <v>88</v>
      </c>
      <c r="AN5" s="18" t="s">
        <v>89</v>
      </c>
      <c r="AO5" s="18" t="s">
        <v>90</v>
      </c>
      <c r="AP5" s="18" t="s">
        <v>91</v>
      </c>
      <c r="AQ5" s="18" t="s">
        <v>92</v>
      </c>
      <c r="AR5" s="18" t="s">
        <v>93</v>
      </c>
      <c r="AS5" s="18" t="s">
        <v>94</v>
      </c>
      <c r="AT5" s="18" t="s">
        <v>95</v>
      </c>
      <c r="AU5" s="18" t="s">
        <v>85</v>
      </c>
      <c r="AV5" s="18" t="s">
        <v>86</v>
      </c>
      <c r="AW5" s="18" t="s">
        <v>87</v>
      </c>
      <c r="AX5" s="18" t="s">
        <v>88</v>
      </c>
      <c r="AY5" s="18" t="s">
        <v>89</v>
      </c>
      <c r="AZ5" s="18" t="s">
        <v>90</v>
      </c>
      <c r="BA5" s="18" t="s">
        <v>91</v>
      </c>
      <c r="BB5" s="18" t="s">
        <v>92</v>
      </c>
      <c r="BC5" s="18" t="s">
        <v>93</v>
      </c>
      <c r="BD5" s="18" t="s">
        <v>94</v>
      </c>
      <c r="BE5" s="18" t="s">
        <v>95</v>
      </c>
      <c r="BF5" s="18" t="s">
        <v>85</v>
      </c>
      <c r="BG5" s="18" t="s">
        <v>86</v>
      </c>
      <c r="BH5" s="18" t="s">
        <v>87</v>
      </c>
      <c r="BI5" s="18" t="s">
        <v>88</v>
      </c>
      <c r="BJ5" s="18" t="s">
        <v>89</v>
      </c>
      <c r="BK5" s="18" t="s">
        <v>90</v>
      </c>
      <c r="BL5" s="18" t="s">
        <v>91</v>
      </c>
      <c r="BM5" s="18" t="s">
        <v>92</v>
      </c>
      <c r="BN5" s="18" t="s">
        <v>93</v>
      </c>
      <c r="BO5" s="18" t="s">
        <v>94</v>
      </c>
      <c r="BP5" s="18" t="s">
        <v>95</v>
      </c>
      <c r="BQ5" s="18" t="s">
        <v>85</v>
      </c>
      <c r="BR5" s="18" t="s">
        <v>86</v>
      </c>
      <c r="BS5" s="18" t="s">
        <v>87</v>
      </c>
      <c r="BT5" s="18" t="s">
        <v>88</v>
      </c>
      <c r="BU5" s="18" t="s">
        <v>89</v>
      </c>
      <c r="BV5" s="18" t="s">
        <v>90</v>
      </c>
      <c r="BW5" s="18" t="s">
        <v>91</v>
      </c>
      <c r="BX5" s="18" t="s">
        <v>92</v>
      </c>
      <c r="BY5" s="18" t="s">
        <v>93</v>
      </c>
      <c r="BZ5" s="18" t="s">
        <v>94</v>
      </c>
      <c r="CA5" s="18" t="s">
        <v>95</v>
      </c>
      <c r="CB5" s="18" t="s">
        <v>85</v>
      </c>
      <c r="CC5" s="18" t="s">
        <v>86</v>
      </c>
      <c r="CD5" s="18" t="s">
        <v>87</v>
      </c>
      <c r="CE5" s="18" t="s">
        <v>88</v>
      </c>
      <c r="CF5" s="18" t="s">
        <v>89</v>
      </c>
      <c r="CG5" s="18" t="s">
        <v>90</v>
      </c>
      <c r="CH5" s="18" t="s">
        <v>91</v>
      </c>
      <c r="CI5" s="18" t="s">
        <v>92</v>
      </c>
      <c r="CJ5" s="18" t="s">
        <v>93</v>
      </c>
      <c r="CK5" s="18" t="s">
        <v>94</v>
      </c>
      <c r="CL5" s="18" t="s">
        <v>95</v>
      </c>
      <c r="CM5" s="18" t="s">
        <v>85</v>
      </c>
      <c r="CN5" s="18" t="s">
        <v>86</v>
      </c>
      <c r="CO5" s="18" t="s">
        <v>87</v>
      </c>
      <c r="CP5" s="18" t="s">
        <v>88</v>
      </c>
      <c r="CQ5" s="18" t="s">
        <v>89</v>
      </c>
      <c r="CR5" s="18" t="s">
        <v>90</v>
      </c>
      <c r="CS5" s="18" t="s">
        <v>91</v>
      </c>
      <c r="CT5" s="18" t="s">
        <v>92</v>
      </c>
      <c r="CU5" s="18" t="s">
        <v>93</v>
      </c>
      <c r="CV5" s="18" t="s">
        <v>94</v>
      </c>
      <c r="CW5" s="18" t="s">
        <v>95</v>
      </c>
      <c r="CX5" s="18" t="s">
        <v>85</v>
      </c>
      <c r="CY5" s="18" t="s">
        <v>86</v>
      </c>
      <c r="CZ5" s="18" t="s">
        <v>87</v>
      </c>
      <c r="DA5" s="18" t="s">
        <v>88</v>
      </c>
      <c r="DB5" s="18" t="s">
        <v>89</v>
      </c>
      <c r="DC5" s="18" t="s">
        <v>90</v>
      </c>
      <c r="DD5" s="18" t="s">
        <v>91</v>
      </c>
      <c r="DE5" s="18" t="s">
        <v>92</v>
      </c>
      <c r="DF5" s="18" t="s">
        <v>93</v>
      </c>
      <c r="DG5" s="18" t="s">
        <v>94</v>
      </c>
      <c r="DH5" s="18" t="s">
        <v>95</v>
      </c>
      <c r="DI5" s="18" t="s">
        <v>85</v>
      </c>
      <c r="DJ5" s="18" t="s">
        <v>86</v>
      </c>
      <c r="DK5" s="18" t="s">
        <v>87</v>
      </c>
      <c r="DL5" s="18" t="s">
        <v>88</v>
      </c>
      <c r="DM5" s="18" t="s">
        <v>89</v>
      </c>
      <c r="DN5" s="18" t="s">
        <v>90</v>
      </c>
      <c r="DO5" s="18" t="s">
        <v>91</v>
      </c>
      <c r="DP5" s="18" t="s">
        <v>92</v>
      </c>
      <c r="DQ5" s="18" t="s">
        <v>93</v>
      </c>
      <c r="DR5" s="18" t="s">
        <v>94</v>
      </c>
      <c r="DS5" s="18" t="s">
        <v>95</v>
      </c>
      <c r="DT5" s="18" t="s">
        <v>85</v>
      </c>
      <c r="DU5" s="18" t="s">
        <v>86</v>
      </c>
      <c r="DV5" s="18" t="s">
        <v>87</v>
      </c>
      <c r="DW5" s="18" t="s">
        <v>88</v>
      </c>
      <c r="DX5" s="18" t="s">
        <v>89</v>
      </c>
      <c r="DY5" s="18" t="s">
        <v>90</v>
      </c>
      <c r="DZ5" s="18" t="s">
        <v>91</v>
      </c>
      <c r="EA5" s="18" t="s">
        <v>92</v>
      </c>
      <c r="EB5" s="18" t="s">
        <v>93</v>
      </c>
      <c r="EC5" s="18" t="s">
        <v>94</v>
      </c>
      <c r="ED5" s="18" t="s">
        <v>95</v>
      </c>
      <c r="EE5" s="18" t="s">
        <v>85</v>
      </c>
      <c r="EF5" s="18" t="s">
        <v>86</v>
      </c>
      <c r="EG5" s="18" t="s">
        <v>87</v>
      </c>
      <c r="EH5" s="18" t="s">
        <v>88</v>
      </c>
      <c r="EI5" s="18" t="s">
        <v>89</v>
      </c>
      <c r="EJ5" s="18" t="s">
        <v>90</v>
      </c>
      <c r="EK5" s="18" t="s">
        <v>91</v>
      </c>
      <c r="EL5" s="18" t="s">
        <v>92</v>
      </c>
      <c r="EM5" s="18" t="s">
        <v>93</v>
      </c>
      <c r="EN5" s="18" t="s">
        <v>94</v>
      </c>
      <c r="EO5" s="18" t="s">
        <v>95</v>
      </c>
    </row>
    <row r="6" spans="1:145" s="22" customFormat="1" x14ac:dyDescent="0.15">
      <c r="A6" s="14" t="s">
        <v>96</v>
      </c>
      <c r="B6" s="19">
        <f>B7</f>
        <v>2021</v>
      </c>
      <c r="C6" s="19">
        <f t="shared" ref="C6:X6" si="3">C7</f>
        <v>34843</v>
      </c>
      <c r="D6" s="19">
        <f t="shared" si="3"/>
        <v>47</v>
      </c>
      <c r="E6" s="19">
        <f t="shared" si="3"/>
        <v>17</v>
      </c>
      <c r="F6" s="19">
        <f t="shared" si="3"/>
        <v>6</v>
      </c>
      <c r="G6" s="19">
        <f t="shared" si="3"/>
        <v>0</v>
      </c>
      <c r="H6" s="19" t="str">
        <f t="shared" si="3"/>
        <v>岩手県　田野畑村</v>
      </c>
      <c r="I6" s="19" t="str">
        <f t="shared" si="3"/>
        <v>法非適用</v>
      </c>
      <c r="J6" s="19" t="str">
        <f t="shared" si="3"/>
        <v>下水道事業</v>
      </c>
      <c r="K6" s="19" t="str">
        <f t="shared" si="3"/>
        <v>漁業集落排水</v>
      </c>
      <c r="L6" s="19" t="str">
        <f t="shared" si="3"/>
        <v>H1</v>
      </c>
      <c r="M6" s="19" t="str">
        <f t="shared" si="3"/>
        <v>非設置</v>
      </c>
      <c r="N6" s="20" t="str">
        <f t="shared" si="3"/>
        <v>-</v>
      </c>
      <c r="O6" s="20" t="str">
        <f t="shared" si="3"/>
        <v>該当数値なし</v>
      </c>
      <c r="P6" s="20">
        <f t="shared" si="3"/>
        <v>22</v>
      </c>
      <c r="Q6" s="20">
        <f t="shared" si="3"/>
        <v>100</v>
      </c>
      <c r="R6" s="20">
        <f t="shared" si="3"/>
        <v>3630</v>
      </c>
      <c r="S6" s="20">
        <f t="shared" si="3"/>
        <v>3117</v>
      </c>
      <c r="T6" s="20">
        <f t="shared" si="3"/>
        <v>156.19</v>
      </c>
      <c r="U6" s="20">
        <f t="shared" si="3"/>
        <v>19.96</v>
      </c>
      <c r="V6" s="20">
        <f t="shared" si="3"/>
        <v>682</v>
      </c>
      <c r="W6" s="20">
        <f t="shared" si="3"/>
        <v>0.38</v>
      </c>
      <c r="X6" s="20">
        <f t="shared" si="3"/>
        <v>1794.74</v>
      </c>
      <c r="Y6" s="21">
        <f>IF(Y7="",NA(),Y7)</f>
        <v>100</v>
      </c>
      <c r="Z6" s="21">
        <f t="shared" ref="Z6:AH6" si="4">IF(Z7="",NA(),Z7)</f>
        <v>100</v>
      </c>
      <c r="AA6" s="21">
        <f t="shared" si="4"/>
        <v>100</v>
      </c>
      <c r="AB6" s="21">
        <f t="shared" si="4"/>
        <v>100</v>
      </c>
      <c r="AC6" s="21">
        <f t="shared" si="4"/>
        <v>98.6</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1189.98</v>
      </c>
      <c r="BG6" s="21">
        <f t="shared" ref="BG6:BO6" si="7">IF(BG7="",NA(),BG7)</f>
        <v>1139.71</v>
      </c>
      <c r="BH6" s="21">
        <f t="shared" si="7"/>
        <v>1226.82</v>
      </c>
      <c r="BI6" s="21">
        <f t="shared" si="7"/>
        <v>1260.78</v>
      </c>
      <c r="BJ6" s="21">
        <f t="shared" si="7"/>
        <v>1051.3399999999999</v>
      </c>
      <c r="BK6" s="21">
        <f t="shared" si="7"/>
        <v>169.47</v>
      </c>
      <c r="BL6" s="21">
        <f t="shared" si="7"/>
        <v>512.88</v>
      </c>
      <c r="BM6" s="21">
        <f t="shared" si="7"/>
        <v>641.42999999999995</v>
      </c>
      <c r="BN6" s="21">
        <f t="shared" si="7"/>
        <v>807.81</v>
      </c>
      <c r="BO6" s="21">
        <f t="shared" si="7"/>
        <v>733.23</v>
      </c>
      <c r="BP6" s="20" t="str">
        <f>IF(BP7="","",IF(BP7="-","【-】","【"&amp;SUBSTITUTE(TEXT(BP7,"#,##0.00"),"-","△")&amp;"】"))</f>
        <v>【974.72】</v>
      </c>
      <c r="BQ6" s="21">
        <f>IF(BQ7="",NA(),BQ7)</f>
        <v>88.05</v>
      </c>
      <c r="BR6" s="21">
        <f t="shared" ref="BR6:BZ6" si="8">IF(BR7="",NA(),BR7)</f>
        <v>99.51</v>
      </c>
      <c r="BS6" s="21">
        <f t="shared" si="8"/>
        <v>75.010000000000005</v>
      </c>
      <c r="BT6" s="21">
        <f t="shared" si="8"/>
        <v>77.209999999999994</v>
      </c>
      <c r="BU6" s="21">
        <f t="shared" si="8"/>
        <v>84.28</v>
      </c>
      <c r="BV6" s="21">
        <f t="shared" si="8"/>
        <v>53.03</v>
      </c>
      <c r="BW6" s="21">
        <f t="shared" si="8"/>
        <v>51.07</v>
      </c>
      <c r="BX6" s="21">
        <f t="shared" si="8"/>
        <v>56.93</v>
      </c>
      <c r="BY6" s="21">
        <f t="shared" si="8"/>
        <v>49.44</v>
      </c>
      <c r="BZ6" s="21">
        <f t="shared" si="8"/>
        <v>54.39</v>
      </c>
      <c r="CA6" s="20" t="str">
        <f>IF(CA7="","",IF(CA7="-","【-】","【"&amp;SUBSTITUTE(TEXT(CA7,"#,##0.00"),"-","△")&amp;"】"))</f>
        <v>【44.22】</v>
      </c>
      <c r="CB6" s="21">
        <f>IF(CB7="",NA(),CB7)</f>
        <v>219.82</v>
      </c>
      <c r="CC6" s="21">
        <f t="shared" ref="CC6:CK6" si="9">IF(CC7="",NA(),CC7)</f>
        <v>194.36</v>
      </c>
      <c r="CD6" s="21">
        <f t="shared" si="9"/>
        <v>259.92</v>
      </c>
      <c r="CE6" s="21">
        <f t="shared" si="9"/>
        <v>258.54000000000002</v>
      </c>
      <c r="CF6" s="21">
        <f t="shared" si="9"/>
        <v>236.01</v>
      </c>
      <c r="CG6" s="21">
        <f t="shared" si="9"/>
        <v>301.77</v>
      </c>
      <c r="CH6" s="21">
        <f t="shared" si="9"/>
        <v>314.68</v>
      </c>
      <c r="CI6" s="21">
        <f t="shared" si="9"/>
        <v>300.17</v>
      </c>
      <c r="CJ6" s="21">
        <f t="shared" si="9"/>
        <v>343.49</v>
      </c>
      <c r="CK6" s="21">
        <f t="shared" si="9"/>
        <v>318.06</v>
      </c>
      <c r="CL6" s="20" t="str">
        <f>IF(CL7="","",IF(CL7="-","【-】","【"&amp;SUBSTITUTE(TEXT(CL7,"#,##0.00"),"-","△")&amp;"】"))</f>
        <v>【392.85】</v>
      </c>
      <c r="CM6" s="21">
        <f>IF(CM7="",NA(),CM7)</f>
        <v>28.33</v>
      </c>
      <c r="CN6" s="21">
        <f t="shared" ref="CN6:CV6" si="10">IF(CN7="",NA(),CN7)</f>
        <v>27.31</v>
      </c>
      <c r="CO6" s="21">
        <f t="shared" si="10"/>
        <v>27.31</v>
      </c>
      <c r="CP6" s="21">
        <f t="shared" si="10"/>
        <v>27.31</v>
      </c>
      <c r="CQ6" s="21">
        <f t="shared" si="10"/>
        <v>27.31</v>
      </c>
      <c r="CR6" s="21">
        <f t="shared" si="10"/>
        <v>39.799999999999997</v>
      </c>
      <c r="CS6" s="21">
        <f t="shared" si="10"/>
        <v>40.83</v>
      </c>
      <c r="CT6" s="21">
        <f t="shared" si="10"/>
        <v>39.130000000000003</v>
      </c>
      <c r="CU6" s="21">
        <f t="shared" si="10"/>
        <v>40.29</v>
      </c>
      <c r="CV6" s="21">
        <f t="shared" si="10"/>
        <v>40.11</v>
      </c>
      <c r="CW6" s="20" t="str">
        <f>IF(CW7="","",IF(CW7="-","【-】","【"&amp;SUBSTITUTE(TEXT(CW7,"#,##0.00"),"-","△")&amp;"】"))</f>
        <v>【32.23】</v>
      </c>
      <c r="CX6" s="21">
        <f>IF(CX7="",NA(),CX7)</f>
        <v>74.97</v>
      </c>
      <c r="CY6" s="21">
        <f t="shared" ref="CY6:DG6" si="11">IF(CY7="",NA(),CY7)</f>
        <v>76.44</v>
      </c>
      <c r="CZ6" s="21">
        <f t="shared" si="11"/>
        <v>78.08</v>
      </c>
      <c r="DA6" s="21">
        <f t="shared" si="11"/>
        <v>79.489999999999995</v>
      </c>
      <c r="DB6" s="21">
        <f t="shared" si="11"/>
        <v>80.349999999999994</v>
      </c>
      <c r="DC6" s="21">
        <f t="shared" si="11"/>
        <v>85.32</v>
      </c>
      <c r="DD6" s="21">
        <f t="shared" si="11"/>
        <v>86</v>
      </c>
      <c r="DE6" s="21">
        <f t="shared" si="11"/>
        <v>86.33</v>
      </c>
      <c r="DF6" s="21">
        <f t="shared" si="11"/>
        <v>87.49</v>
      </c>
      <c r="DG6" s="21">
        <f t="shared" si="11"/>
        <v>87.61</v>
      </c>
      <c r="DH6" s="20" t="str">
        <f>IF(DH7="","",IF(DH7="-","【-】","【"&amp;SUBSTITUTE(TEXT(DH7,"#,##0.00"),"-","△")&amp;"】"))</f>
        <v>【80.63】</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0">
        <f t="shared" si="14"/>
        <v>0</v>
      </c>
      <c r="EK6" s="20">
        <f t="shared" si="14"/>
        <v>0</v>
      </c>
      <c r="EL6" s="20">
        <f t="shared" si="14"/>
        <v>0</v>
      </c>
      <c r="EM6" s="21">
        <f t="shared" si="14"/>
        <v>0.01</v>
      </c>
      <c r="EN6" s="20">
        <f t="shared" si="14"/>
        <v>0</v>
      </c>
      <c r="EO6" s="20" t="str">
        <f>IF(EO7="","",IF(EO7="-","【-】","【"&amp;SUBSTITUTE(TEXT(EO7,"#,##0.00"),"-","△")&amp;"】"))</f>
        <v>【0.01】</v>
      </c>
    </row>
    <row r="7" spans="1:145" s="22" customFormat="1" x14ac:dyDescent="0.15">
      <c r="A7" s="14"/>
      <c r="B7" s="23">
        <v>2021</v>
      </c>
      <c r="C7" s="23">
        <v>34843</v>
      </c>
      <c r="D7" s="23">
        <v>47</v>
      </c>
      <c r="E7" s="23">
        <v>17</v>
      </c>
      <c r="F7" s="23">
        <v>6</v>
      </c>
      <c r="G7" s="23">
        <v>0</v>
      </c>
      <c r="H7" s="23" t="s">
        <v>97</v>
      </c>
      <c r="I7" s="23" t="s">
        <v>98</v>
      </c>
      <c r="J7" s="23" t="s">
        <v>99</v>
      </c>
      <c r="K7" s="23" t="s">
        <v>100</v>
      </c>
      <c r="L7" s="23" t="s">
        <v>101</v>
      </c>
      <c r="M7" s="23" t="s">
        <v>102</v>
      </c>
      <c r="N7" s="24" t="s">
        <v>103</v>
      </c>
      <c r="O7" s="24" t="s">
        <v>104</v>
      </c>
      <c r="P7" s="24">
        <v>22</v>
      </c>
      <c r="Q7" s="24">
        <v>100</v>
      </c>
      <c r="R7" s="24">
        <v>3630</v>
      </c>
      <c r="S7" s="24">
        <v>3117</v>
      </c>
      <c r="T7" s="24">
        <v>156.19</v>
      </c>
      <c r="U7" s="24">
        <v>19.96</v>
      </c>
      <c r="V7" s="24">
        <v>682</v>
      </c>
      <c r="W7" s="24">
        <v>0.38</v>
      </c>
      <c r="X7" s="24">
        <v>1794.74</v>
      </c>
      <c r="Y7" s="24">
        <v>100</v>
      </c>
      <c r="Z7" s="24">
        <v>100</v>
      </c>
      <c r="AA7" s="24">
        <v>100</v>
      </c>
      <c r="AB7" s="24">
        <v>100</v>
      </c>
      <c r="AC7" s="24">
        <v>98.6</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1189.98</v>
      </c>
      <c r="BG7" s="24">
        <v>1139.71</v>
      </c>
      <c r="BH7" s="24">
        <v>1226.82</v>
      </c>
      <c r="BI7" s="24">
        <v>1260.78</v>
      </c>
      <c r="BJ7" s="24">
        <v>1051.3399999999999</v>
      </c>
      <c r="BK7" s="24">
        <v>169.47</v>
      </c>
      <c r="BL7" s="24">
        <v>512.88</v>
      </c>
      <c r="BM7" s="24">
        <v>641.42999999999995</v>
      </c>
      <c r="BN7" s="24">
        <v>807.81</v>
      </c>
      <c r="BO7" s="24">
        <v>733.23</v>
      </c>
      <c r="BP7" s="24">
        <v>974.72</v>
      </c>
      <c r="BQ7" s="24">
        <v>88.05</v>
      </c>
      <c r="BR7" s="24">
        <v>99.51</v>
      </c>
      <c r="BS7" s="24">
        <v>75.010000000000005</v>
      </c>
      <c r="BT7" s="24">
        <v>77.209999999999994</v>
      </c>
      <c r="BU7" s="24">
        <v>84.28</v>
      </c>
      <c r="BV7" s="24">
        <v>53.03</v>
      </c>
      <c r="BW7" s="24">
        <v>51.07</v>
      </c>
      <c r="BX7" s="24">
        <v>56.93</v>
      </c>
      <c r="BY7" s="24">
        <v>49.44</v>
      </c>
      <c r="BZ7" s="24">
        <v>54.39</v>
      </c>
      <c r="CA7" s="24">
        <v>44.22</v>
      </c>
      <c r="CB7" s="24">
        <v>219.82</v>
      </c>
      <c r="CC7" s="24">
        <v>194.36</v>
      </c>
      <c r="CD7" s="24">
        <v>259.92</v>
      </c>
      <c r="CE7" s="24">
        <v>258.54000000000002</v>
      </c>
      <c r="CF7" s="24">
        <v>236.01</v>
      </c>
      <c r="CG7" s="24">
        <v>301.77</v>
      </c>
      <c r="CH7" s="24">
        <v>314.68</v>
      </c>
      <c r="CI7" s="24">
        <v>300.17</v>
      </c>
      <c r="CJ7" s="24">
        <v>343.49</v>
      </c>
      <c r="CK7" s="24">
        <v>318.06</v>
      </c>
      <c r="CL7" s="24">
        <v>392.85</v>
      </c>
      <c r="CM7" s="24">
        <v>28.33</v>
      </c>
      <c r="CN7" s="24">
        <v>27.31</v>
      </c>
      <c r="CO7" s="24">
        <v>27.31</v>
      </c>
      <c r="CP7" s="24">
        <v>27.31</v>
      </c>
      <c r="CQ7" s="24">
        <v>27.31</v>
      </c>
      <c r="CR7" s="24">
        <v>39.799999999999997</v>
      </c>
      <c r="CS7" s="24">
        <v>40.83</v>
      </c>
      <c r="CT7" s="24">
        <v>39.130000000000003</v>
      </c>
      <c r="CU7" s="24">
        <v>40.29</v>
      </c>
      <c r="CV7" s="24">
        <v>40.11</v>
      </c>
      <c r="CW7" s="24">
        <v>32.229999999999997</v>
      </c>
      <c r="CX7" s="24">
        <v>74.97</v>
      </c>
      <c r="CY7" s="24">
        <v>76.44</v>
      </c>
      <c r="CZ7" s="24">
        <v>78.08</v>
      </c>
      <c r="DA7" s="24">
        <v>79.489999999999995</v>
      </c>
      <c r="DB7" s="24">
        <v>80.349999999999994</v>
      </c>
      <c r="DC7" s="24">
        <v>85.32</v>
      </c>
      <c r="DD7" s="24">
        <v>86</v>
      </c>
      <c r="DE7" s="24">
        <v>86.33</v>
      </c>
      <c r="DF7" s="24">
        <v>87.49</v>
      </c>
      <c r="DG7" s="24">
        <v>87.61</v>
      </c>
      <c r="DH7" s="24">
        <v>80.63</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v>
      </c>
      <c r="EK7" s="24">
        <v>0</v>
      </c>
      <c r="EL7" s="24">
        <v>0</v>
      </c>
      <c r="EM7" s="24">
        <v>0.01</v>
      </c>
      <c r="EN7" s="24">
        <v>0</v>
      </c>
      <c r="EO7" s="24">
        <v>0.01</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105</v>
      </c>
      <c r="C9" s="26" t="s">
        <v>106</v>
      </c>
      <c r="D9" s="26" t="s">
        <v>107</v>
      </c>
      <c r="E9" s="26" t="s">
        <v>108</v>
      </c>
      <c r="F9" s="26" t="s">
        <v>109</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47</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110</v>
      </c>
    </row>
    <row r="12" spans="1:145" x14ac:dyDescent="0.15">
      <c r="B12">
        <v>1</v>
      </c>
      <c r="C12">
        <v>1</v>
      </c>
      <c r="D12">
        <v>1</v>
      </c>
      <c r="E12">
        <v>2</v>
      </c>
      <c r="F12">
        <v>3</v>
      </c>
      <c r="G12" t="s">
        <v>111</v>
      </c>
    </row>
    <row r="13" spans="1:145" x14ac:dyDescent="0.15">
      <c r="B13" t="s">
        <v>112</v>
      </c>
      <c r="C13" t="s">
        <v>113</v>
      </c>
      <c r="D13" t="s">
        <v>114</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佐々木 歩</cp:lastModifiedBy>
  <dcterms:created xsi:type="dcterms:W3CDTF">2022-12-01T02:02:41Z</dcterms:created>
  <dcterms:modified xsi:type="dcterms:W3CDTF">2023-01-26T07:41:56Z</dcterms:modified>
  <cp:category/>
</cp:coreProperties>
</file>