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20" yWindow="0" windowWidth="20490" windowHeight="6690" activeTab="0"/>
  </bookViews>
  <sheets>
    <sheet name="１－１" sheetId="1" r:id="rId1"/>
    <sheet name="１－２" sheetId="2" r:id="rId2"/>
    <sheet name="１－３" sheetId="3" r:id="rId3"/>
    <sheet name="１－４" sheetId="4" r:id="rId4"/>
    <sheet name="３－１" sheetId="5" r:id="rId5"/>
    <sheet name="３－２" sheetId="6" r:id="rId6"/>
    <sheet name="３－３" sheetId="7" r:id="rId7"/>
    <sheet name="３－４" sheetId="8" r:id="rId8"/>
    <sheet name="４－１" sheetId="9" r:id="rId9"/>
    <sheet name="４－２" sheetId="10" r:id="rId10"/>
    <sheet name="４－３ " sheetId="11" r:id="rId11"/>
    <sheet name="４－４" sheetId="12" r:id="rId12"/>
  </sheets>
  <externalReferences>
    <externalReference r:id="rId15"/>
    <externalReference r:id="rId16"/>
    <externalReference r:id="rId17"/>
    <externalReference r:id="rId18"/>
    <externalReference r:id="rId19"/>
    <externalReference r:id="rId20"/>
  </externalReferences>
  <definedNames>
    <definedName name="AS2DocOpenMode" hidden="1">"AS2DocumentEdit"</definedName>
    <definedName name="_xlnm.Print_Area" localSheetId="6">'３－３'!$A$1:$R$40</definedName>
    <definedName name="_xlnm.Print_Area" localSheetId="10">'４－３ '!$A$1:$U$42</definedName>
    <definedName name="sn">'[1]R090810_歳入細節'!$A$2:$B$719</definedName>
    <definedName name="あ">'[2]内訳表'!$X$78</definedName>
    <definedName name="課19">'[1]課名'!$A$2:$B$161</definedName>
    <definedName name="歳入細節">'[3]R080724_歳入細節'!$A$2:$B$681</definedName>
    <definedName name="連結行政コスト計算書性質別純行政コスト">'[4]内訳表【性質別】'!$X$33</definedName>
    <definedName name="連結資金収支計算書資金">#REF!</definedName>
    <definedName name="連結純資産変動計算書期末純資産残高">'[6]内訳表'!$Z$35</definedName>
    <definedName name="連結純資資産変動計算書純経常行政コスト">'[6]内訳表'!$Z$11</definedName>
    <definedName name="連結貸借対照表純資産残高">#REF!</definedName>
    <definedName name="連結貸借対照表全体資金">#REF!</definedName>
  </definedNames>
  <calcPr fullCalcOnLoad="1"/>
</workbook>
</file>

<file path=xl/sharedStrings.xml><?xml version="1.0" encoding="utf-8"?>
<sst xmlns="http://schemas.openxmlformats.org/spreadsheetml/2006/main" count="795" uniqueCount="368">
  <si>
    <t>補助金等受入</t>
  </si>
  <si>
    <t>（単位：千円）</t>
  </si>
  <si>
    <t>借　　　　　　　　　　方</t>
  </si>
  <si>
    <t>貸　　　　　　　　　　方</t>
  </si>
  <si>
    <t>[資産の部]</t>
  </si>
  <si>
    <t>[負債の部]</t>
  </si>
  <si>
    <t>１　公共資産</t>
  </si>
  <si>
    <t>１　固定負債</t>
  </si>
  <si>
    <t>(1) 有形固定資産</t>
  </si>
  <si>
    <t>(1) 地方債</t>
  </si>
  <si>
    <t>①生活インフラ・国土保全</t>
  </si>
  <si>
    <t>②教育</t>
  </si>
  <si>
    <t>①物件の購入等</t>
  </si>
  <si>
    <t>③福祉</t>
  </si>
  <si>
    <t>④環境衛生</t>
  </si>
  <si>
    <t>③その他</t>
  </si>
  <si>
    <t>⑤産業振興</t>
  </si>
  <si>
    <t>⑥消防</t>
  </si>
  <si>
    <t>⑦総務</t>
  </si>
  <si>
    <t>固定負債合計</t>
  </si>
  <si>
    <t>(2) 売却可能資産</t>
  </si>
  <si>
    <t>２　流動負債</t>
  </si>
  <si>
    <t>公共資産合計</t>
  </si>
  <si>
    <t>２　投資等</t>
  </si>
  <si>
    <t>(3) 未払金</t>
  </si>
  <si>
    <t>(1) 投資及び出資金</t>
  </si>
  <si>
    <t>(4) 翌年度支払予定退職手当</t>
  </si>
  <si>
    <t>(5) 賞与引当金</t>
  </si>
  <si>
    <t>流動負債合計</t>
  </si>
  <si>
    <t>(2) 貸付金</t>
  </si>
  <si>
    <t>負　　債　　合　　計</t>
  </si>
  <si>
    <t>(3) 基金等</t>
  </si>
  <si>
    <t>[純資産の部]</t>
  </si>
  <si>
    <t>１　公共資産等整備国県補助金等</t>
  </si>
  <si>
    <t>２　公共資産等整備一般財源等</t>
  </si>
  <si>
    <t>(5) 回収不能見込額</t>
  </si>
  <si>
    <t>投資等合計</t>
  </si>
  <si>
    <t>３　流動資産</t>
  </si>
  <si>
    <t>(2) 未収金</t>
  </si>
  <si>
    <t>流動資産合計</t>
  </si>
  <si>
    <t>資　　産　　合　　計</t>
  </si>
  <si>
    <t>千円</t>
  </si>
  <si>
    <t>千円</t>
  </si>
  <si>
    <t>千円</t>
  </si>
  <si>
    <t>　【経常行政コスト】</t>
  </si>
  <si>
    <t>総　　額</t>
  </si>
  <si>
    <t>（構成比率）</t>
  </si>
  <si>
    <t>生活インフラ・
国土保全</t>
  </si>
  <si>
    <t>教　育</t>
  </si>
  <si>
    <t>福　祉</t>
  </si>
  <si>
    <t>環 境 衛 生</t>
  </si>
  <si>
    <t>産 業 振 興</t>
  </si>
  <si>
    <t>消　防</t>
  </si>
  <si>
    <t>総　務</t>
  </si>
  <si>
    <t>支 払 利 息</t>
  </si>
  <si>
    <r>
      <t>(2)</t>
    </r>
    <r>
      <rPr>
        <sz val="11"/>
        <rFont val="ＭＳ Ｐゴシック"/>
        <family val="3"/>
      </rPr>
      <t xml:space="preserve"> 長期未払金</t>
    </r>
  </si>
  <si>
    <r>
      <t>(3)</t>
    </r>
    <r>
      <rPr>
        <sz val="11"/>
        <rFont val="ＭＳ Ｐゴシック"/>
        <family val="3"/>
      </rPr>
      <t xml:space="preserve"> 引当金</t>
    </r>
  </si>
  <si>
    <r>
      <t>(4)</t>
    </r>
    <r>
      <rPr>
        <sz val="11"/>
        <rFont val="ＭＳ Ｐゴシック"/>
        <family val="3"/>
      </rPr>
      <t xml:space="preserve"> その他</t>
    </r>
  </si>
  <si>
    <t>純　 資　 産　 合　 計</t>
  </si>
  <si>
    <t>負 債 及 び 純 資 産 合 計</t>
  </si>
  <si>
    <t>（差引）純経常行政コスト　　ａ－ｂ　　　</t>
  </si>
  <si>
    <t>投資損失</t>
  </si>
  <si>
    <t xml:space="preserve">  　　　（○○の返還に伴う支出額○○千円）があります。</t>
  </si>
  <si>
    <t xml:space="preserve">  　　　（○○の返還に伴う支出額○○千円）があります。</t>
  </si>
  <si>
    <t>教　育</t>
  </si>
  <si>
    <t>３</t>
  </si>
  <si>
    <t>４</t>
  </si>
  <si>
    <t>（２）回収不能見込計上額</t>
  </si>
  <si>
    <t>使用料・手数料</t>
  </si>
  <si>
    <t>３</t>
  </si>
  <si>
    <t>４</t>
  </si>
  <si>
    <t>５</t>
  </si>
  <si>
    <t>ｂ／ａ</t>
  </si>
  <si>
    <t>（差引）純経常行政コスト　　ａ－ｂ　　</t>
  </si>
  <si>
    <t>３</t>
  </si>
  <si>
    <t>４</t>
  </si>
  <si>
    <t>３</t>
  </si>
  <si>
    <t>ｂ／ａ</t>
  </si>
  <si>
    <t>地方公共団体全体の貸借対照表</t>
  </si>
  <si>
    <r>
      <t xml:space="preserve"> </t>
    </r>
    <r>
      <rPr>
        <sz val="11"/>
        <rFont val="ＭＳ Ｐゴシック"/>
        <family val="3"/>
      </rPr>
      <t>地方債計</t>
    </r>
  </si>
  <si>
    <r>
      <t>(1) 翌年度償還予定</t>
    </r>
    <r>
      <rPr>
        <sz val="11"/>
        <rFont val="ＭＳ Ｐゴシック"/>
        <family val="3"/>
      </rPr>
      <t>地方債</t>
    </r>
  </si>
  <si>
    <t>千円</t>
  </si>
  <si>
    <t>千円</t>
  </si>
  <si>
    <t>地方公共団体全体の資金収支計算書</t>
  </si>
  <si>
    <t>地方公共団体全体の純資産変動計算書</t>
  </si>
  <si>
    <t>資産評価差額</t>
  </si>
  <si>
    <t>…</t>
  </si>
  <si>
    <t>地方公共団体全体の行政コスト計算書</t>
  </si>
  <si>
    <t>※1 上記の他、○○の受け入れに伴う歳計外現金の収入額○○千円</t>
  </si>
  <si>
    <t>回収不能
見込計上額</t>
  </si>
  <si>
    <t>（１）人件費</t>
  </si>
  <si>
    <t>１</t>
  </si>
  <si>
    <t>（３）賞与引当金繰入額</t>
  </si>
  <si>
    <t>小　　計</t>
  </si>
  <si>
    <t>（１）物件費</t>
  </si>
  <si>
    <t>２</t>
  </si>
  <si>
    <t>（２）維持補修費</t>
  </si>
  <si>
    <t>（３）減価償却費</t>
  </si>
  <si>
    <t>（１）社会保障給付</t>
  </si>
  <si>
    <t>（２）補助金等</t>
  </si>
  <si>
    <t>（４）他団体への
　　　公共資産整備補助金等</t>
  </si>
  <si>
    <t>（１）支払利息</t>
  </si>
  <si>
    <t>（２）回収不能見込計上額</t>
  </si>
  <si>
    <t>（３）その他行政コスト</t>
  </si>
  <si>
    <t>経常行政コスト　ａ</t>
  </si>
  <si>
    <t>（　構　成　比　率　）</t>
  </si>
  <si>
    <t>　【経常収益】</t>
  </si>
  <si>
    <t>一般財源
振替額</t>
  </si>
  <si>
    <t>（単位：千円）</t>
  </si>
  <si>
    <t>公共資産等整備
国県補助金等</t>
  </si>
  <si>
    <t>公共資産等整備
一般財源等</t>
  </si>
  <si>
    <t>純経常行政コスト</t>
  </si>
  <si>
    <t>一般財源</t>
  </si>
  <si>
    <t>地方税</t>
  </si>
  <si>
    <t>地方交付税</t>
  </si>
  <si>
    <t>その他行政コスト充当財源</t>
  </si>
  <si>
    <t>災害復旧事業費</t>
  </si>
  <si>
    <t>公共資産除売却損益</t>
  </si>
  <si>
    <t>科目振替</t>
  </si>
  <si>
    <t>公共資産整備への財源投入</t>
  </si>
  <si>
    <t>公共資産処分による財源増</t>
  </si>
  <si>
    <t>貸付金・出資金等への財源投入</t>
  </si>
  <si>
    <t>（うちその他の引当金）</t>
  </si>
  <si>
    <t>貸付金・出資金等の回収等による財源増</t>
  </si>
  <si>
    <t>減価償却による財源増</t>
  </si>
  <si>
    <t>資産評価替えによる変動額</t>
  </si>
  <si>
    <t>無償受贈資産受入</t>
  </si>
  <si>
    <t>その他</t>
  </si>
  <si>
    <t>１　経常的収支の部</t>
  </si>
  <si>
    <t>人件費</t>
  </si>
  <si>
    <t>物件費</t>
  </si>
  <si>
    <t>社会保障給付</t>
  </si>
  <si>
    <t>その他支出</t>
  </si>
  <si>
    <t>支出合計</t>
  </si>
  <si>
    <t>国県補助金等</t>
  </si>
  <si>
    <t>使用料・手数料</t>
  </si>
  <si>
    <t>分担金・負担金・寄附金</t>
  </si>
  <si>
    <t>諸収入</t>
  </si>
  <si>
    <t>地方債発行額</t>
  </si>
  <si>
    <t>基金取崩額</t>
  </si>
  <si>
    <t>その他収入</t>
  </si>
  <si>
    <t>収入合計</t>
  </si>
  <si>
    <t>経常的収支額</t>
  </si>
  <si>
    <t>２　公共資産整備収支の部</t>
  </si>
  <si>
    <t>公共資産整備支出</t>
  </si>
  <si>
    <t>公共資産整備補助金等支出</t>
  </si>
  <si>
    <t>公共資産整備収支額</t>
  </si>
  <si>
    <t>３　投資・財務的収支の部</t>
  </si>
  <si>
    <t>投資及び出資金</t>
  </si>
  <si>
    <t>貸付金</t>
  </si>
  <si>
    <t>基金積立額</t>
  </si>
  <si>
    <t>定額運用基金への繰出支出</t>
  </si>
  <si>
    <t>地方債償還額</t>
  </si>
  <si>
    <t>貸付金回収額</t>
  </si>
  <si>
    <t>地方債償還に伴う財源振替</t>
  </si>
  <si>
    <t>投資・財務的収支額</t>
  </si>
  <si>
    <t>連結貸借対照表</t>
  </si>
  <si>
    <t>(1) 地方公共団体</t>
  </si>
  <si>
    <t>①普通会計地方債</t>
  </si>
  <si>
    <t>②公営事業地方債</t>
  </si>
  <si>
    <t xml:space="preserve"> 地方公共団体計</t>
  </si>
  <si>
    <t>(2) 関係団体</t>
  </si>
  <si>
    <t>①一部事務組合・広域連合地方債</t>
  </si>
  <si>
    <t>②地方三公社長期借入金</t>
  </si>
  <si>
    <t>③第三セクター等長期借入金</t>
  </si>
  <si>
    <t>⑧収益事業</t>
  </si>
  <si>
    <t xml:space="preserve"> 関係団体計</t>
  </si>
  <si>
    <t>⑨その他</t>
  </si>
  <si>
    <t>(3) 長期未払金</t>
  </si>
  <si>
    <t>(4) 引当金</t>
  </si>
  <si>
    <t>（うち退職手当等引当金）</t>
  </si>
  <si>
    <t>(5) その他</t>
  </si>
  <si>
    <t>(1) 翌年度償還予定額</t>
  </si>
  <si>
    <t>①地方公共団体</t>
  </si>
  <si>
    <t>(4) 長期延滞債権</t>
  </si>
  <si>
    <t>②関係団体</t>
  </si>
  <si>
    <t xml:space="preserve"> 翌年度償還予定額計</t>
  </si>
  <si>
    <t>(6) 回収不能見込額</t>
  </si>
  <si>
    <t>(2) 短期借入金（翌年度繰上充用金を含む）</t>
  </si>
  <si>
    <t>(6) その他</t>
  </si>
  <si>
    <t>(1) 資金</t>
  </si>
  <si>
    <t>(3) 販売用不動産</t>
  </si>
  <si>
    <t>(4) その他</t>
  </si>
  <si>
    <t>４　繰延勘定</t>
  </si>
  <si>
    <t>５　資産評価差額</t>
  </si>
  <si>
    <t>負債及び純資産合計</t>
  </si>
  <si>
    <t>②債務保証又は損失補償</t>
  </si>
  <si>
    <t>（うち共同発行地方債に係るもの</t>
  </si>
  <si>
    <t>千円）</t>
  </si>
  <si>
    <t>千円</t>
  </si>
  <si>
    <t>連結行政コスト計算書</t>
  </si>
  <si>
    <t>使用料・手数料</t>
  </si>
  <si>
    <t>分担金・負担金・寄附金</t>
  </si>
  <si>
    <t>保険料</t>
  </si>
  <si>
    <t>４</t>
  </si>
  <si>
    <t>事業収益</t>
  </si>
  <si>
    <t>その他特定行政サービス収入</t>
  </si>
  <si>
    <t>連結純資産変動計算書</t>
  </si>
  <si>
    <t>純資産合計</t>
  </si>
  <si>
    <t>他団体及び
民間出資分</t>
  </si>
  <si>
    <t>その他
一般財源等</t>
  </si>
  <si>
    <t>期首純資産残高</t>
  </si>
  <si>
    <t>臨時損益</t>
  </si>
  <si>
    <t>出資の受入・新規設立</t>
  </si>
  <si>
    <t>期末純資産残高</t>
  </si>
  <si>
    <t>連結資金収支計算書</t>
  </si>
  <si>
    <r>
      <t>補助</t>
    </r>
    <r>
      <rPr>
        <sz val="11"/>
        <rFont val="ＭＳ Ｐゴシック"/>
        <family val="3"/>
      </rPr>
      <t>金</t>
    </r>
    <r>
      <rPr>
        <sz val="10.5"/>
        <rFont val="ＭＳ Ｐゴシック"/>
        <family val="3"/>
      </rPr>
      <t>等</t>
    </r>
  </si>
  <si>
    <t>支払利息</t>
  </si>
  <si>
    <r>
      <t>分担金・負担金</t>
    </r>
    <r>
      <rPr>
        <sz val="11"/>
        <rFont val="ＭＳ Ｐゴシック"/>
        <family val="3"/>
      </rPr>
      <t>・寄附金</t>
    </r>
  </si>
  <si>
    <t>事業収入</t>
  </si>
  <si>
    <t>長期借入金借入額</t>
  </si>
  <si>
    <t>地方独立行政法人公共資産整備支出</t>
  </si>
  <si>
    <t>一部事務組合・広域連合公共資産整備支出</t>
  </si>
  <si>
    <t>地方三公社公共資産整備支出</t>
  </si>
  <si>
    <t>第三セクター等公共資産整備支出</t>
  </si>
  <si>
    <t>長期借入金返済額</t>
  </si>
  <si>
    <t>短期借入金減少額</t>
  </si>
  <si>
    <t>収益事業純支出</t>
  </si>
  <si>
    <t>短期借入金増加額</t>
  </si>
  <si>
    <t>収益事業純収入</t>
  </si>
  <si>
    <t>当年度資金増減額</t>
  </si>
  <si>
    <t>期首資金残高</t>
  </si>
  <si>
    <t>期末資金残高</t>
  </si>
  <si>
    <t>その他</t>
  </si>
  <si>
    <t>議会</t>
  </si>
  <si>
    <t>（３）他会計等への支出額</t>
  </si>
  <si>
    <t>短期借入金増加額</t>
  </si>
  <si>
    <t>公共資産等売却収入</t>
  </si>
  <si>
    <t>経費負担割合変更に伴う差額</t>
  </si>
  <si>
    <t>（２）退職手当等引当金繰入等</t>
  </si>
  <si>
    <t>その他</t>
  </si>
  <si>
    <t>有形固定資産計</t>
  </si>
  <si>
    <r>
      <t>(</t>
    </r>
    <r>
      <rPr>
        <sz val="11"/>
        <rFont val="ＭＳ Ｐゴシック"/>
        <family val="3"/>
      </rPr>
      <t>2</t>
    </r>
    <r>
      <rPr>
        <sz val="11"/>
        <rFont val="ＭＳ Ｐゴシック"/>
        <family val="3"/>
      </rPr>
      <t>) 無形固定資産</t>
    </r>
  </si>
  <si>
    <r>
      <t>(</t>
    </r>
    <r>
      <rPr>
        <sz val="11"/>
        <rFont val="ＭＳ Ｐゴシック"/>
        <family val="3"/>
      </rPr>
      <t>3</t>
    </r>
    <r>
      <rPr>
        <sz val="11"/>
        <rFont val="ＭＳ Ｐゴシック"/>
        <family val="3"/>
      </rPr>
      <t>) 売却可能資産</t>
    </r>
  </si>
  <si>
    <t>公共資産等売却収入</t>
  </si>
  <si>
    <t>翌年度繰上充用金増減額</t>
  </si>
  <si>
    <t>経常収益合計　b</t>
  </si>
  <si>
    <r>
      <t>(</t>
    </r>
    <r>
      <rPr>
        <sz val="11"/>
        <rFont val="ＭＳ Ｐゴシック"/>
        <family val="3"/>
      </rPr>
      <t>2</t>
    </r>
    <r>
      <rPr>
        <sz val="11"/>
        <rFont val="ＭＳ Ｐゴシック"/>
        <family val="3"/>
      </rPr>
      <t>) 無形固定資産</t>
    </r>
  </si>
  <si>
    <r>
      <t>(</t>
    </r>
    <r>
      <rPr>
        <sz val="11"/>
        <rFont val="ＭＳ Ｐゴシック"/>
        <family val="3"/>
      </rPr>
      <t>3</t>
    </r>
    <r>
      <rPr>
        <sz val="11"/>
        <rFont val="ＭＳ Ｐゴシック"/>
        <family val="3"/>
      </rPr>
      <t>) 売却可能資産</t>
    </r>
  </si>
  <si>
    <t>貸借対照表</t>
  </si>
  <si>
    <t>(2) 長期未払金</t>
  </si>
  <si>
    <t>②債務保証又は損失補償</t>
  </si>
  <si>
    <t>長期未払金計</t>
  </si>
  <si>
    <t>(3) 退職手当引当金</t>
  </si>
  <si>
    <t>(4) 損失補償等引当金</t>
  </si>
  <si>
    <t>有形固定資産合計</t>
  </si>
  <si>
    <t>(1) 翌年度償還予定地方債</t>
  </si>
  <si>
    <t>(2) 短期借入金（翌年度繰上充用金）</t>
  </si>
  <si>
    <t>①投資及び出資金</t>
  </si>
  <si>
    <t>②投資損失引当金</t>
  </si>
  <si>
    <t>投資及び出資金計</t>
  </si>
  <si>
    <t>①退職手当目的基金</t>
  </si>
  <si>
    <t>②その他特定目的基金</t>
  </si>
  <si>
    <t>③土地開発基金</t>
  </si>
  <si>
    <t>④その他定額運用基金</t>
  </si>
  <si>
    <t>⑤退職手当組合積立金</t>
  </si>
  <si>
    <t>基金等計</t>
  </si>
  <si>
    <t>(4) 長期延滞債権</t>
  </si>
  <si>
    <t>３　その他一般財源等</t>
  </si>
  <si>
    <t>４　資産評価差額</t>
  </si>
  <si>
    <t>(1) 現金預金</t>
  </si>
  <si>
    <t>純　 資　 産　 合　 計</t>
  </si>
  <si>
    <t>①財政調整基金</t>
  </si>
  <si>
    <t>②減債基金</t>
  </si>
  <si>
    <t>③歳計現金</t>
  </si>
  <si>
    <t>現金預金計</t>
  </si>
  <si>
    <t>①地方税</t>
  </si>
  <si>
    <t>②その他</t>
  </si>
  <si>
    <t>③回収不能見込額</t>
  </si>
  <si>
    <t>未収金計</t>
  </si>
  <si>
    <t>負 債 ・ 純 資 産 合 計</t>
  </si>
  <si>
    <t>※１　他団体及び民間への支出金により形成された資産</t>
  </si>
  <si>
    <t>千円</t>
  </si>
  <si>
    <t>計</t>
  </si>
  <si>
    <t>　上の支出金に充当された財源</t>
  </si>
  <si>
    <t>①国県補助金等</t>
  </si>
  <si>
    <t>②地方債</t>
  </si>
  <si>
    <t>③一般財源等</t>
  </si>
  <si>
    <t>※２　債務負担行為に関する情報</t>
  </si>
  <si>
    <t>（うち共同発行地方債に係るもの</t>
  </si>
  <si>
    <t>※４　普通会計の将来負担に関する情報</t>
  </si>
  <si>
    <t>項目</t>
  </si>
  <si>
    <t>金額</t>
  </si>
  <si>
    <t>[内訳]</t>
  </si>
  <si>
    <t>負債計上</t>
  </si>
  <si>
    <t>注記</t>
  </si>
  <si>
    <t>【（翌年度償還予定）地方債・（長期）未払金・引当金】</t>
  </si>
  <si>
    <t>【契約債務・
偶発債務】</t>
  </si>
  <si>
    <t>　普通会計の将来負担額</t>
  </si>
  <si>
    <t>　[内訳]　普通会計地方債残高</t>
  </si>
  <si>
    <t>　　　　　債務負担行為支出予定額</t>
  </si>
  <si>
    <t>　　　　　公営事業地方債負担見込額</t>
  </si>
  <si>
    <t>　　　　　一部事務組合等地方債負担見込額</t>
  </si>
  <si>
    <t>　　　　　退職手当負担見込額</t>
  </si>
  <si>
    <t>　　　　　第三セクター等債務負担見込額</t>
  </si>
  <si>
    <t>　　　　　連結実質赤字額</t>
  </si>
  <si>
    <t>　　　　　一部事務組合等実質赤字負担額</t>
  </si>
  <si>
    <t>　基金等将来負担軽減資産</t>
  </si>
  <si>
    <t>　[内訳]　地方債償還額等充当基金残高</t>
  </si>
  <si>
    <t>　　　　　地方債償還額等充当歳入見込額</t>
  </si>
  <si>
    <t>　　　　　地方債償還額等充当交付税見込額</t>
  </si>
  <si>
    <t>　(差引)普通会計が将来負担すべき実質的な負債</t>
  </si>
  <si>
    <t>行政コスト計算書</t>
  </si>
  <si>
    <t>（２）退職手当引当金繰入等</t>
  </si>
  <si>
    <t>３</t>
  </si>
  <si>
    <t>（３）他会計等への支出額</t>
  </si>
  <si>
    <t>使用料・手数料　ｂ</t>
  </si>
  <si>
    <t>分担金・負担金・寄附金　ｃ</t>
  </si>
  <si>
    <t>経常収益　合計
（ｂ＋ｃ）　ｄ</t>
  </si>
  <si>
    <t>ｄ／ａ</t>
  </si>
  <si>
    <t>（差引）純経常行政コスト　　ａ－ｄ　　　</t>
  </si>
  <si>
    <t>純資産変動計算書</t>
  </si>
  <si>
    <t>純資産合計</t>
  </si>
  <si>
    <t>その他
一般財源等</t>
  </si>
  <si>
    <t>資産評価差額</t>
  </si>
  <si>
    <t>期首純資産残高</t>
  </si>
  <si>
    <t>補助金等受入</t>
  </si>
  <si>
    <t>臨時損益</t>
  </si>
  <si>
    <t>投資損失</t>
  </si>
  <si>
    <t>期末純資産残高</t>
  </si>
  <si>
    <t>資金収支計算書</t>
  </si>
  <si>
    <t>補助金等</t>
  </si>
  <si>
    <t>支払利息</t>
  </si>
  <si>
    <t>他会計等への事務費等充当財源繰出支出</t>
  </si>
  <si>
    <t>他会計等への建設費充当財源繰出支出</t>
  </si>
  <si>
    <t>他会計等への公債費充当財源繰出支出</t>
  </si>
  <si>
    <t>公共資産等売却収入</t>
  </si>
  <si>
    <t>当年度歳計現金増減額</t>
  </si>
  <si>
    <t>期首歳計現金残高</t>
  </si>
  <si>
    <t>期末歳計現金残高</t>
  </si>
  <si>
    <t>※1 一時借入金に関する情報</t>
  </si>
  <si>
    <t>①</t>
  </si>
  <si>
    <t>資金収支計算書には一時借入金の増減は含まれていません。</t>
  </si>
  <si>
    <t>②</t>
  </si>
  <si>
    <t>③</t>
  </si>
  <si>
    <t>※2 基礎的財政収支（プライマリーバランス）に関する情報</t>
  </si>
  <si>
    <t>　収入総額</t>
  </si>
  <si>
    <t>△</t>
  </si>
  <si>
    <t>　地方債発行額</t>
  </si>
  <si>
    <t>　財政調整基金等取崩額</t>
  </si>
  <si>
    <t>　支出総額</t>
  </si>
  <si>
    <t>　地方債償還額</t>
  </si>
  <si>
    <t>　財政調整基金等積立額</t>
  </si>
  <si>
    <t>　　基礎的財政収支</t>
  </si>
  <si>
    <t>※3 上記の他、○○の受け入れに伴う歳計外現金の収入額○○千円</t>
  </si>
  <si>
    <t>長期未払金支払支出</t>
  </si>
  <si>
    <t>その他の支出</t>
  </si>
  <si>
    <t>長期未払金支払支出</t>
  </si>
  <si>
    <t>４　その他一般財源等</t>
  </si>
  <si>
    <t>３　他団体及び民間出資分</t>
  </si>
  <si>
    <t>※１ 債務負担行為に関する情報</t>
  </si>
  <si>
    <t>損失補償引当金繰入</t>
  </si>
  <si>
    <t>その他</t>
  </si>
  <si>
    <t>（平成２８年３月３１日現在）</t>
  </si>
  <si>
    <t>自　平成２７年４月 １ 日</t>
  </si>
  <si>
    <t>至　平成２８年３月３１日</t>
  </si>
  <si>
    <t>自　平成２７年４月　１日</t>
  </si>
  <si>
    <t>至　平成２８年３月３１日</t>
  </si>
  <si>
    <t>（平成２８年３月３１日現在）</t>
  </si>
  <si>
    <r>
      <t>自　平成２７</t>
    </r>
    <r>
      <rPr>
        <sz val="11"/>
        <rFont val="ＭＳ Ｐゴシック"/>
        <family val="3"/>
      </rPr>
      <t>年４月 １ 日</t>
    </r>
  </si>
  <si>
    <t>※３　地方債残高（翌年度償還予定額を含む）のうち 3,290,752千円については、償還時に地方交付税の算定の基礎に含まれることが見込まれているものです。</t>
  </si>
  <si>
    <t>※５　有形固定資産のうち、土地は 4,417,680千円です。また、有形固定資産の減価償却累計額は 24,156,017千円です。</t>
  </si>
  <si>
    <t>平成27年度における一時借入金の借入限度額は2,000,000千円です。</t>
  </si>
  <si>
    <t>支払利息のうち、一時借入金利子は7千円です。</t>
  </si>
  <si>
    <t>※２ 普通会計地方債および公営事業地方債残高（翌年度償還予定額を含む）のうち 3,290,752千円については、償還時に地方交付税の算定の基礎に含まれることが見込まれているものです。</t>
  </si>
  <si>
    <r>
      <t>※３ 有形固定資産のうち、土地は 4,426,516千円です。また、有形固定資産の減価償却累計額は 25,435,143</t>
    </r>
    <r>
      <rPr>
        <sz val="11"/>
        <rFont val="ＭＳ Ｐゴシック"/>
        <family val="3"/>
      </rPr>
      <t>千円です。</t>
    </r>
  </si>
  <si>
    <t>※２ 普通会計地方債および公営事業地方債残高（翌年度償還予定額を含む）のうち 3,295,813千円については、償還時に地方交付税の算定の基礎に含まれることが見込まれているものです。</t>
  </si>
  <si>
    <r>
      <t>※３ 有形固定資産のうち、土地は 4,464,588千円です。また、有形固定資産の減価償却累計額は 27,421,045</t>
    </r>
    <r>
      <rPr>
        <sz val="11"/>
        <rFont val="ＭＳ Ｐゴシック"/>
        <family val="3"/>
      </rPr>
      <t>千円です。</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</si>
</sst>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quot;－&quot;"/>
    <numFmt numFmtId="185" formatCode="mm/dd"/>
    <numFmt numFmtId="186" formatCode="mm/dd\(aaa\)"/>
    <numFmt numFmtId="187" formatCode="#,##0&quot;   &quot;;[Red]\-#,##0&quot;   &quot;;\ &quot;－   &quot;"/>
    <numFmt numFmtId="188" formatCode="yy/mm"/>
    <numFmt numFmtId="189" formatCode="&quot;'&quot;yy/mm/dd"/>
    <numFmt numFmtId="190" formatCode="yyyy/mm"/>
    <numFmt numFmtId="191" formatCode="yyyy/mm/dd"/>
    <numFmt numFmtId="192" formatCode="#,##0,;[Red]\-#,##0,;&quot;－&quot;"/>
    <numFmt numFmtId="193" formatCode="#,##0,,;[Red]\-#,##0,,;&quot;－&quot;"/>
    <numFmt numFmtId="194" formatCode="#,##0&quot;   &quot;;[Red]\-#,##0&quot;   &quot;;&quot;－   &quot;"/>
    <numFmt numFmtId="195" formatCode="#,##0_);\(#,##0\);&quot;－&quot;_)"/>
    <numFmt numFmtId="196" formatCode="[$-411]ggge&quot;年&quot;m&quot;月&quot;"/>
    <numFmt numFmtId="197" formatCode="[$-411]ggge&quot;年&quot;mm&quot;月&quot;"/>
    <numFmt numFmtId="198" formatCode="[$-411]gggee&quot;年&quot;mm&quot;月&quot;"/>
    <numFmt numFmtId="199" formatCode="[$-411]gggee&quot;年&quot;mm&quot;月&quot;dd&quot;日&quot;"/>
    <numFmt numFmtId="200" formatCode="0%;[Red]\-0%;&quot;－&quot;"/>
    <numFmt numFmtId="201" formatCode="&quot;(&quot;0%&quot;)   &quot;;[Red]\-&quot;(&quot;0%&quot;)   &quot;;&quot;－    &quot;"/>
    <numFmt numFmtId="202" formatCode="&quot;(&quot;0.00%&quot;)   &quot;;[Red]\-&quot;(&quot;0.00%&quot;)   &quot;;&quot;－    &quot;"/>
    <numFmt numFmtId="203" formatCode="0.00%;[Red]\-0.00%;&quot;－&quot;"/>
    <numFmt numFmtId="204" formatCode="#,##0.00;[Red]\-#,##0.00;&quot;－&quot;"/>
    <numFmt numFmtId="205" formatCode="&quot;¥&quot;#,##0;[Red]\-&quot;¥&quot;#,##0;&quot;－&quot;"/>
    <numFmt numFmtId="206" formatCode="&quot;¥&quot;#,##0.00;[Red]\-&quot;¥&quot;#,##0.00;&quot;－&quot;"/>
    <numFmt numFmtId="207" formatCode="#,##0_);[Red]\(#,##0\)"/>
    <numFmt numFmtId="208" formatCode="#,##0;&quot;△ &quot;#,##0"/>
    <numFmt numFmtId="209" formatCode="0.0%"/>
    <numFmt numFmtId="210" formatCode="#,##0_);\(#,##0\)"/>
    <numFmt numFmtId="211" formatCode="#,##0;[Red]&quot;△ &quot;#,##0"/>
    <numFmt numFmtId="212" formatCode="&quot;Yes&quot;;&quot;Yes&quot;;&quot;No&quot;"/>
    <numFmt numFmtId="213" formatCode="&quot;True&quot;;&quot;True&quot;;&quot;False&quot;"/>
    <numFmt numFmtId="214" formatCode="&quot;On&quot;;&quot;On&quot;;&quot;Off&quot;"/>
    <numFmt numFmtId="215" formatCode="[$€-2]\ #,##0.00_);[Red]\([$€-2]\ #,##0.00\)"/>
    <numFmt numFmtId="216" formatCode="#,##0,;\-#,##0,;&quot;-&quot;"/>
    <numFmt numFmtId="217" formatCode="_ #,##0;[Red]_ \-#,##0"/>
    <numFmt numFmtId="218" formatCode="0;&quot;△ &quot;0"/>
    <numFmt numFmtId="219" formatCode="0.0_ "/>
    <numFmt numFmtId="220" formatCode="[$-411]ge\.m\.d;@"/>
    <numFmt numFmtId="221" formatCode="#,##0&quot;株&quot;"/>
    <numFmt numFmtId="222" formatCode="0_ "/>
    <numFmt numFmtId="223" formatCode="0.00_ "/>
    <numFmt numFmtId="224" formatCode="#,##0.0;[Red]\-#,##0.0"/>
    <numFmt numFmtId="225" formatCode="#,##0.000;[Red]\-#,##0.000"/>
    <numFmt numFmtId="226" formatCode="#,##0.0000;[Red]\-#,##0.0000"/>
    <numFmt numFmtId="227" formatCode="0.000%"/>
    <numFmt numFmtId="228" formatCode="#,##0_ ;[Red]\-#,##0\ "/>
    <numFmt numFmtId="229" formatCode="#,##0.0;[Red]&quot;△ &quot;#,##0.0"/>
    <numFmt numFmtId="230" formatCode="#,##0.00;[Red]&quot;△ &quot;#,##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name val="ＭＳ ゴシック"/>
      <family val="3"/>
    </font>
    <font>
      <b/>
      <sz val="14"/>
      <name val="ＭＳ Ｐゴシック"/>
      <family val="3"/>
    </font>
    <font>
      <b/>
      <sz val="10"/>
      <color indexed="12"/>
      <name val="ＭＳ 明朝"/>
      <family val="1"/>
    </font>
    <font>
      <sz val="18"/>
      <name val="ＭＳ ゴシック"/>
      <family val="3"/>
    </font>
    <font>
      <sz val="6"/>
      <name val="ＭＳ ゴシック"/>
      <family val="3"/>
    </font>
    <font>
      <sz val="12"/>
      <name val="ＭＳ Ｐゴシック"/>
      <family val="3"/>
    </font>
    <font>
      <sz val="10"/>
      <name val="ＭＳ Ｐゴシック"/>
      <family val="3"/>
    </font>
    <font>
      <sz val="14"/>
      <name val="ＭＳ Ｐゴシック"/>
      <family val="3"/>
    </font>
    <font>
      <sz val="16"/>
      <name val="ＭＳ Ｐゴシック"/>
      <family val="3"/>
    </font>
    <font>
      <sz val="18"/>
      <name val="ＭＳ Ｐゴシック"/>
      <family val="3"/>
    </font>
    <font>
      <sz val="13"/>
      <name val="ＭＳ Ｐゴシック"/>
      <family val="3"/>
    </font>
    <font>
      <sz val="10.5"/>
      <name val="ＭＳ Ｐゴシック"/>
      <family val="3"/>
    </font>
    <font>
      <sz val="8"/>
      <name val="ＭＳ Ｐゴシック"/>
      <family val="3"/>
    </font>
    <font>
      <sz val="11"/>
      <color indexed="10"/>
      <name val="ＭＳ ゴシック"/>
      <family val="3"/>
    </font>
    <font>
      <b/>
      <sz val="12"/>
      <name val="Arial"/>
      <family val="2"/>
    </font>
    <font>
      <sz val="13"/>
      <name val="ＭＳ 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6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diagonalUp="1">
      <left style="thin"/>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left>
        <color indexed="63"/>
      </left>
      <right style="thin"/>
      <top style="thin"/>
      <bottom>
        <color indexed="63"/>
      </bottom>
    </border>
    <border>
      <left style="thin"/>
      <right style="thin"/>
      <top>
        <color indexed="63"/>
      </top>
      <bottom style="thin"/>
    </border>
    <border>
      <left style="thin"/>
      <right style="thin"/>
      <top style="double"/>
      <bottom style="thin"/>
    </border>
    <border diagonalUp="1">
      <left style="thin"/>
      <right style="thin"/>
      <top style="double"/>
      <bottom style="thin"/>
      <diagonal style="thin"/>
    </border>
    <border>
      <left style="thin"/>
      <right style="thin"/>
      <top style="thin"/>
      <bottom style="double"/>
    </border>
    <border diagonalUp="1">
      <left style="thin"/>
      <right style="thin"/>
      <top style="thin"/>
      <bottom style="double"/>
      <diagonal style="thin"/>
    </border>
    <border diagonalUp="1">
      <left style="thin"/>
      <right style="thin"/>
      <top>
        <color indexed="63"/>
      </top>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double"/>
    </border>
    <border>
      <left>
        <color indexed="63"/>
      </left>
      <right style="medium"/>
      <top style="medium"/>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color indexed="63"/>
      </botto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thin"/>
    </border>
    <border>
      <left>
        <color indexed="63"/>
      </left>
      <right>
        <color indexed="63"/>
      </right>
      <top style="double"/>
      <bottom style="thin"/>
    </border>
    <border>
      <left>
        <color indexed="63"/>
      </left>
      <right style="medium"/>
      <top style="medium"/>
      <bottom style="medium"/>
    </border>
    <border>
      <left style="thin"/>
      <right>
        <color indexed="63"/>
      </right>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double"/>
      <bottom style="thin"/>
    </border>
    <border>
      <left>
        <color indexed="63"/>
      </left>
      <right style="thin"/>
      <top style="double"/>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9" fillId="0" borderId="1" applyNumberFormat="0" applyAlignment="0" applyProtection="0"/>
    <xf numFmtId="0" fontId="19" fillId="0" borderId="2">
      <alignment horizontal="left" vertical="center"/>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3"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201" fontId="5" fillId="0" borderId="0" applyFont="0" applyFill="0" applyBorder="0" applyAlignment="0" applyProtection="0"/>
    <xf numFmtId="202" fontId="5" fillId="0" borderId="0" applyFont="0" applyFill="0" applyBorder="0" applyAlignment="0" applyProtection="0"/>
    <xf numFmtId="203" fontId="5" fillId="0" borderId="0" applyFont="0" applyFill="0" applyBorder="0" applyAlignment="0" applyProtection="0"/>
    <xf numFmtId="0" fontId="2" fillId="0" borderId="0" applyNumberFormat="0" applyFill="0" applyBorder="0" applyAlignment="0" applyProtection="0"/>
    <xf numFmtId="0" fontId="0" fillId="28" borderId="4" applyNumberFormat="0" applyFont="0" applyAlignment="0" applyProtection="0"/>
    <xf numFmtId="0" fontId="44" fillId="0" borderId="5" applyNumberFormat="0" applyFill="0" applyAlignment="0" applyProtection="0"/>
    <xf numFmtId="0" fontId="45" fillId="29" borderId="0" applyNumberFormat="0" applyBorder="0" applyAlignment="0" applyProtection="0"/>
    <xf numFmtId="0" fontId="46" fillId="30" borderId="6"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6" fillId="0" borderId="0" applyFill="0" applyBorder="0" applyProtection="0">
      <alignment/>
    </xf>
    <xf numFmtId="0" fontId="51" fillId="0" borderId="10" applyNumberFormat="0" applyFill="0" applyAlignment="0" applyProtection="0"/>
    <xf numFmtId="0" fontId="52" fillId="30" borderId="11" applyNumberFormat="0" applyAlignment="0" applyProtection="0"/>
    <xf numFmtId="0" fontId="4" fillId="0" borderId="0" applyNumberFormat="0" applyFont="0" applyFill="0" applyBorder="0">
      <alignment horizontal="left" vertical="top" wrapText="1"/>
      <protection/>
    </xf>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6" applyNumberFormat="0" applyAlignment="0" applyProtection="0"/>
    <xf numFmtId="0" fontId="0"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7">
    <xf numFmtId="0" fontId="0" fillId="0" borderId="0" xfId="0" applyAlignment="1">
      <alignment vertical="center"/>
    </xf>
    <xf numFmtId="208" fontId="0" fillId="0" borderId="0" xfId="55" applyNumberFormat="1" applyFont="1" applyFill="1" applyAlignment="1">
      <alignment horizontal="center" vertical="center"/>
    </xf>
    <xf numFmtId="208" fontId="0" fillId="0" borderId="0" xfId="55" applyNumberFormat="1" applyFont="1" applyAlignment="1">
      <alignment vertical="center"/>
    </xf>
    <xf numFmtId="208" fontId="10" fillId="0" borderId="0" xfId="55" applyNumberFormat="1" applyFont="1" applyFill="1" applyAlignment="1">
      <alignment vertical="center"/>
    </xf>
    <xf numFmtId="208" fontId="0" fillId="0" borderId="0" xfId="55" applyNumberFormat="1" applyFont="1" applyFill="1" applyAlignment="1">
      <alignment vertical="center"/>
    </xf>
    <xf numFmtId="209" fontId="0" fillId="0" borderId="0" xfId="44" applyNumberFormat="1" applyFont="1" applyFill="1" applyAlignment="1">
      <alignment vertical="center"/>
    </xf>
    <xf numFmtId="208" fontId="0" fillId="0" borderId="12" xfId="55" applyNumberFormat="1" applyFont="1" applyFill="1" applyBorder="1" applyAlignment="1">
      <alignment horizontal="center" vertical="center"/>
    </xf>
    <xf numFmtId="208" fontId="0" fillId="0" borderId="13" xfId="55" applyNumberFormat="1" applyFont="1" applyFill="1" applyBorder="1" applyAlignment="1">
      <alignment horizontal="center" vertical="center"/>
    </xf>
    <xf numFmtId="208" fontId="11" fillId="0" borderId="12" xfId="55" applyNumberFormat="1" applyFont="1" applyFill="1" applyBorder="1" applyAlignment="1">
      <alignment horizontal="center" vertical="center"/>
    </xf>
    <xf numFmtId="208" fontId="0" fillId="0" borderId="12" xfId="55" applyNumberFormat="1" applyFont="1" applyFill="1" applyBorder="1" applyAlignment="1">
      <alignment horizontal="center" vertical="center" wrapText="1"/>
    </xf>
    <xf numFmtId="208" fontId="0" fillId="0" borderId="0" xfId="55" applyNumberFormat="1" applyFont="1" applyFill="1" applyBorder="1" applyAlignment="1">
      <alignment horizontal="center" vertical="center" wrapText="1"/>
    </xf>
    <xf numFmtId="208" fontId="12" fillId="0" borderId="14" xfId="55" applyNumberFormat="1" applyFont="1" applyFill="1" applyBorder="1" applyAlignment="1" quotePrefix="1">
      <alignment horizontal="center" vertical="center"/>
    </xf>
    <xf numFmtId="208" fontId="0" fillId="0" borderId="15" xfId="55" applyNumberFormat="1" applyFont="1" applyFill="1" applyBorder="1" applyAlignment="1">
      <alignment vertical="center"/>
    </xf>
    <xf numFmtId="208" fontId="0" fillId="0" borderId="12" xfId="55" applyNumberFormat="1" applyFont="1" applyFill="1" applyBorder="1" applyAlignment="1">
      <alignment vertical="center"/>
    </xf>
    <xf numFmtId="209" fontId="0" fillId="0" borderId="12" xfId="44" applyNumberFormat="1" applyFont="1" applyFill="1" applyBorder="1" applyAlignment="1">
      <alignment vertical="center"/>
    </xf>
    <xf numFmtId="208" fontId="0" fillId="33" borderId="12" xfId="55" applyNumberFormat="1" applyFont="1" applyFill="1" applyBorder="1" applyAlignment="1">
      <alignment vertical="center"/>
    </xf>
    <xf numFmtId="208" fontId="0" fillId="0" borderId="16" xfId="55" applyNumberFormat="1" applyFont="1" applyFill="1" applyBorder="1" applyAlignment="1">
      <alignment vertical="center"/>
    </xf>
    <xf numFmtId="208" fontId="0" fillId="0" borderId="0" xfId="55" applyNumberFormat="1" applyFont="1" applyFill="1" applyBorder="1" applyAlignment="1">
      <alignment vertical="center"/>
    </xf>
    <xf numFmtId="208" fontId="0" fillId="33" borderId="17" xfId="55" applyNumberFormat="1" applyFont="1" applyFill="1" applyBorder="1" applyAlignment="1">
      <alignment vertical="center"/>
    </xf>
    <xf numFmtId="208" fontId="0" fillId="0" borderId="18" xfId="55" applyNumberFormat="1" applyFont="1" applyFill="1" applyBorder="1" applyAlignment="1">
      <alignment vertical="center"/>
    </xf>
    <xf numFmtId="208" fontId="13" fillId="0" borderId="14" xfId="55" applyNumberFormat="1" applyFont="1" applyFill="1" applyBorder="1" applyAlignment="1" quotePrefix="1">
      <alignment horizontal="center" vertical="center"/>
    </xf>
    <xf numFmtId="208" fontId="0" fillId="0" borderId="19" xfId="55" applyNumberFormat="1" applyFont="1" applyFill="1" applyBorder="1" applyAlignment="1">
      <alignment vertical="center"/>
    </xf>
    <xf numFmtId="209" fontId="0" fillId="0" borderId="17" xfId="44" applyNumberFormat="1" applyFont="1" applyFill="1" applyBorder="1" applyAlignment="1">
      <alignment vertical="center"/>
    </xf>
    <xf numFmtId="208" fontId="0" fillId="0" borderId="20" xfId="55" applyNumberFormat="1" applyFont="1" applyFill="1" applyBorder="1" applyAlignment="1">
      <alignment vertical="center"/>
    </xf>
    <xf numFmtId="208" fontId="10" fillId="0" borderId="21" xfId="55" applyNumberFormat="1" applyFont="1" applyFill="1" applyBorder="1" applyAlignment="1">
      <alignment horizontal="center" vertical="center"/>
    </xf>
    <xf numFmtId="208" fontId="0" fillId="0" borderId="21" xfId="55" applyNumberFormat="1" applyFont="1" applyFill="1" applyBorder="1" applyAlignment="1">
      <alignment vertical="center"/>
    </xf>
    <xf numFmtId="209" fontId="0" fillId="0" borderId="21" xfId="44" applyNumberFormat="1" applyFont="1" applyFill="1" applyBorder="1" applyAlignment="1">
      <alignment vertical="center"/>
    </xf>
    <xf numFmtId="208" fontId="0" fillId="0" borderId="22" xfId="55" applyNumberFormat="1" applyFont="1" applyFill="1" applyBorder="1" applyAlignment="1">
      <alignment vertical="center"/>
    </xf>
    <xf numFmtId="208" fontId="0" fillId="0" borderId="14" xfId="55" applyNumberFormat="1" applyFont="1" applyFill="1" applyBorder="1" applyAlignment="1">
      <alignment vertical="center"/>
    </xf>
    <xf numFmtId="208" fontId="0" fillId="0" borderId="23" xfId="55" applyNumberFormat="1" applyFont="1" applyFill="1" applyBorder="1" applyAlignment="1">
      <alignment vertical="center"/>
    </xf>
    <xf numFmtId="209" fontId="0" fillId="0" borderId="23" xfId="44" applyNumberFormat="1" applyFont="1" applyFill="1" applyBorder="1" applyAlignment="1">
      <alignment vertical="center"/>
    </xf>
    <xf numFmtId="208" fontId="0" fillId="33" borderId="23" xfId="55" applyNumberFormat="1" applyFont="1" applyFill="1" applyBorder="1" applyAlignment="1">
      <alignment vertical="center"/>
    </xf>
    <xf numFmtId="208" fontId="0" fillId="0" borderId="24" xfId="55" applyNumberFormat="1" applyFont="1" applyFill="1" applyBorder="1" applyAlignment="1">
      <alignment vertical="center"/>
    </xf>
    <xf numFmtId="209" fontId="0" fillId="0" borderId="20" xfId="44" applyNumberFormat="1" applyFont="1" applyFill="1" applyBorder="1" applyAlignment="1">
      <alignment vertical="center"/>
    </xf>
    <xf numFmtId="208" fontId="0" fillId="0" borderId="25" xfId="55" applyNumberFormat="1" applyFont="1" applyFill="1" applyBorder="1" applyAlignment="1">
      <alignment vertical="center"/>
    </xf>
    <xf numFmtId="208" fontId="0" fillId="0" borderId="13" xfId="55" applyNumberFormat="1" applyFont="1" applyFill="1" applyBorder="1" applyAlignment="1">
      <alignment vertical="center"/>
    </xf>
    <xf numFmtId="208" fontId="11" fillId="0" borderId="13" xfId="55" applyNumberFormat="1" applyFont="1" applyFill="1" applyBorder="1" applyAlignment="1">
      <alignment vertical="center" wrapText="1"/>
    </xf>
    <xf numFmtId="208" fontId="0" fillId="0" borderId="17" xfId="55" applyNumberFormat="1" applyFont="1" applyFill="1" applyBorder="1" applyAlignment="1">
      <alignment vertical="center"/>
    </xf>
    <xf numFmtId="208" fontId="10" fillId="0" borderId="20" xfId="55" applyNumberFormat="1" applyFont="1" applyFill="1" applyBorder="1" applyAlignment="1">
      <alignment horizontal="center" vertical="center"/>
    </xf>
    <xf numFmtId="208" fontId="0" fillId="0" borderId="26" xfId="55" applyNumberFormat="1" applyFont="1" applyFill="1" applyBorder="1" applyAlignment="1">
      <alignment vertical="center"/>
    </xf>
    <xf numFmtId="208" fontId="0" fillId="0" borderId="15" xfId="55" applyNumberFormat="1" applyFont="1" applyFill="1" applyBorder="1" applyAlignment="1">
      <alignment horizontal="right" vertical="center"/>
    </xf>
    <xf numFmtId="209" fontId="0" fillId="0" borderId="0" xfId="44" applyNumberFormat="1" applyFont="1" applyFill="1" applyBorder="1" applyAlignment="1">
      <alignment vertical="center"/>
    </xf>
    <xf numFmtId="209" fontId="11" fillId="0" borderId="0" xfId="44" applyNumberFormat="1" applyFont="1" applyFill="1" applyBorder="1" applyAlignment="1">
      <alignment vertical="center"/>
    </xf>
    <xf numFmtId="208" fontId="0" fillId="0" borderId="27" xfId="55" applyNumberFormat="1" applyFont="1" applyFill="1" applyBorder="1" applyAlignment="1" quotePrefix="1">
      <alignment horizontal="center" vertical="center"/>
    </xf>
    <xf numFmtId="208" fontId="0" fillId="0" borderId="2" xfId="55" applyNumberFormat="1" applyFont="1" applyFill="1" applyBorder="1" applyAlignment="1">
      <alignment horizontal="distributed" vertical="center"/>
    </xf>
    <xf numFmtId="208" fontId="0" fillId="0" borderId="28" xfId="55" applyNumberFormat="1" applyFont="1" applyFill="1" applyBorder="1" applyAlignment="1" quotePrefix="1">
      <alignment horizontal="center" vertical="center"/>
    </xf>
    <xf numFmtId="208" fontId="0" fillId="0" borderId="26" xfId="55" applyNumberFormat="1" applyFont="1" applyFill="1" applyBorder="1" applyAlignment="1">
      <alignment horizontal="centerContinuous" vertical="center"/>
    </xf>
    <xf numFmtId="208" fontId="0" fillId="0" borderId="29" xfId="55" applyNumberFormat="1" applyFont="1" applyFill="1" applyBorder="1" applyAlignment="1">
      <alignment horizontal="centerContinuous" vertical="center"/>
    </xf>
    <xf numFmtId="208" fontId="0" fillId="0" borderId="0" xfId="55" applyNumberFormat="1" applyFont="1" applyAlignment="1">
      <alignment horizontal="right" vertical="center"/>
    </xf>
    <xf numFmtId="208" fontId="0" fillId="0" borderId="30" xfId="55" applyNumberFormat="1" applyFont="1" applyFill="1" applyBorder="1" applyAlignment="1">
      <alignment vertical="center"/>
    </xf>
    <xf numFmtId="208" fontId="0" fillId="0" borderId="31" xfId="55" applyNumberFormat="1" applyFont="1" applyFill="1" applyBorder="1" applyAlignment="1">
      <alignment vertical="center"/>
    </xf>
    <xf numFmtId="208" fontId="11" fillId="0" borderId="32" xfId="55" applyNumberFormat="1" applyFont="1" applyFill="1" applyBorder="1" applyAlignment="1">
      <alignment horizontal="center" vertical="center" wrapText="1"/>
    </xf>
    <xf numFmtId="208" fontId="0" fillId="0" borderId="33" xfId="55" applyNumberFormat="1" applyFont="1" applyFill="1" applyBorder="1" applyAlignment="1">
      <alignment vertical="center"/>
    </xf>
    <xf numFmtId="208" fontId="0" fillId="33" borderId="0" xfId="55" applyNumberFormat="1" applyFont="1" applyFill="1" applyBorder="1" applyAlignment="1">
      <alignment vertical="center"/>
    </xf>
    <xf numFmtId="208" fontId="0" fillId="0" borderId="34" xfId="55" applyNumberFormat="1" applyFont="1" applyBorder="1" applyAlignment="1">
      <alignment vertical="center"/>
    </xf>
    <xf numFmtId="0" fontId="0" fillId="0" borderId="0" xfId="0" applyFont="1" applyBorder="1" applyAlignment="1">
      <alignment horizontal="left" vertical="center" textRotation="255"/>
    </xf>
    <xf numFmtId="208" fontId="0" fillId="0" borderId="34" xfId="55" applyNumberFormat="1" applyFont="1" applyFill="1" applyBorder="1" applyAlignment="1">
      <alignment vertical="center"/>
    </xf>
    <xf numFmtId="208" fontId="0" fillId="0" borderId="29" xfId="55" applyNumberFormat="1" applyFont="1" applyFill="1" applyBorder="1" applyAlignment="1">
      <alignment vertical="center"/>
    </xf>
    <xf numFmtId="208" fontId="0" fillId="0" borderId="35" xfId="55" applyNumberFormat="1" applyFont="1" applyFill="1" applyBorder="1" applyAlignment="1">
      <alignment vertical="center"/>
    </xf>
    <xf numFmtId="208" fontId="0" fillId="0" borderId="36" xfId="55" applyNumberFormat="1" applyFont="1" applyFill="1" applyBorder="1" applyAlignment="1">
      <alignment vertical="center"/>
    </xf>
    <xf numFmtId="208" fontId="0" fillId="0" borderId="37" xfId="55" applyNumberFormat="1" applyFont="1" applyFill="1" applyBorder="1" applyAlignment="1">
      <alignment vertical="center"/>
    </xf>
    <xf numFmtId="208" fontId="0" fillId="0" borderId="38" xfId="55" applyNumberFormat="1" applyFont="1" applyBorder="1" applyAlignment="1">
      <alignment vertical="center"/>
    </xf>
    <xf numFmtId="0" fontId="0" fillId="0" borderId="0" xfId="0" applyFont="1" applyAlignment="1">
      <alignment vertical="center"/>
    </xf>
    <xf numFmtId="208"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75" applyFont="1" applyFill="1">
      <alignment vertical="center"/>
      <protection/>
    </xf>
    <xf numFmtId="208" fontId="0" fillId="0" borderId="0" xfId="55" applyNumberFormat="1" applyFont="1" applyFill="1" applyAlignment="1">
      <alignment vertical="center"/>
    </xf>
    <xf numFmtId="208" fontId="0" fillId="0" borderId="0" xfId="75" applyNumberFormat="1" applyFont="1" applyFill="1">
      <alignment vertical="center"/>
      <protection/>
    </xf>
    <xf numFmtId="0" fontId="0" fillId="0" borderId="0" xfId="75" applyFont="1" applyFill="1" applyAlignment="1">
      <alignment horizontal="right" vertical="center"/>
      <protection/>
    </xf>
    <xf numFmtId="0" fontId="15" fillId="0" borderId="33" xfId="75" applyFont="1" applyFill="1" applyBorder="1">
      <alignment vertical="center"/>
      <protection/>
    </xf>
    <xf numFmtId="0" fontId="0" fillId="0" borderId="0" xfId="75" applyFont="1" applyFill="1" applyBorder="1">
      <alignment vertical="center"/>
      <protection/>
    </xf>
    <xf numFmtId="208" fontId="0" fillId="0" borderId="0" xfId="55" applyNumberFormat="1" applyFont="1" applyFill="1" applyBorder="1" applyAlignment="1">
      <alignment vertical="center"/>
    </xf>
    <xf numFmtId="208" fontId="0" fillId="0" borderId="34" xfId="75" applyNumberFormat="1" applyFont="1" applyFill="1" applyBorder="1">
      <alignment vertical="center"/>
      <protection/>
    </xf>
    <xf numFmtId="208" fontId="15" fillId="0" borderId="33" xfId="75" applyNumberFormat="1" applyFont="1" applyFill="1" applyBorder="1">
      <alignment vertical="center"/>
      <protection/>
    </xf>
    <xf numFmtId="208" fontId="0" fillId="0" borderId="0" xfId="75" applyNumberFormat="1" applyFont="1" applyFill="1" applyBorder="1">
      <alignment vertical="center"/>
      <protection/>
    </xf>
    <xf numFmtId="0" fontId="0" fillId="0" borderId="34" xfId="75" applyFont="1" applyFill="1" applyBorder="1">
      <alignment vertical="center"/>
      <protection/>
    </xf>
    <xf numFmtId="0" fontId="0" fillId="0" borderId="33" xfId="75" applyFont="1" applyFill="1" applyBorder="1">
      <alignment vertical="center"/>
      <protection/>
    </xf>
    <xf numFmtId="208" fontId="0" fillId="0" borderId="33" xfId="75" applyNumberFormat="1" applyFont="1" applyFill="1" applyBorder="1">
      <alignment vertical="center"/>
      <protection/>
    </xf>
    <xf numFmtId="208" fontId="0" fillId="33" borderId="29" xfId="55" applyNumberFormat="1" applyFont="1" applyFill="1" applyBorder="1" applyAlignment="1">
      <alignment vertical="center"/>
    </xf>
    <xf numFmtId="208" fontId="0" fillId="33" borderId="2" xfId="55" applyNumberFormat="1" applyFont="1" applyFill="1" applyBorder="1" applyAlignment="1">
      <alignment vertical="center"/>
    </xf>
    <xf numFmtId="208" fontId="0" fillId="0" borderId="29" xfId="55" applyNumberFormat="1" applyFont="1" applyFill="1" applyBorder="1" applyAlignment="1">
      <alignment vertical="center"/>
    </xf>
    <xf numFmtId="208" fontId="0" fillId="0" borderId="2" xfId="55" applyNumberFormat="1" applyFont="1" applyFill="1" applyBorder="1" applyAlignment="1">
      <alignment vertical="center"/>
    </xf>
    <xf numFmtId="208" fontId="0" fillId="0" borderId="0" xfId="75" applyNumberFormat="1" applyFont="1" applyFill="1" applyBorder="1" applyAlignment="1">
      <alignment horizontal="left" vertical="center"/>
      <protection/>
    </xf>
    <xf numFmtId="208" fontId="0" fillId="0" borderId="37" xfId="55" applyNumberFormat="1" applyFont="1" applyFill="1" applyBorder="1" applyAlignment="1">
      <alignment vertical="center"/>
    </xf>
    <xf numFmtId="208" fontId="15" fillId="0" borderId="0" xfId="75" applyNumberFormat="1" applyFont="1" applyFill="1" applyBorder="1">
      <alignment vertical="center"/>
      <protection/>
    </xf>
    <xf numFmtId="208" fontId="0" fillId="33" borderId="37" xfId="55" applyNumberFormat="1" applyFont="1" applyFill="1" applyBorder="1" applyAlignment="1">
      <alignment vertical="center"/>
    </xf>
    <xf numFmtId="0" fontId="15" fillId="0" borderId="0" xfId="75" applyFont="1" applyFill="1" applyBorder="1">
      <alignment vertical="center"/>
      <protection/>
    </xf>
    <xf numFmtId="0" fontId="0" fillId="0" borderId="36" xfId="75" applyFont="1" applyFill="1" applyBorder="1">
      <alignment vertical="center"/>
      <protection/>
    </xf>
    <xf numFmtId="0" fontId="0" fillId="0" borderId="37" xfId="75" applyFont="1" applyFill="1" applyBorder="1">
      <alignment vertical="center"/>
      <protection/>
    </xf>
    <xf numFmtId="208" fontId="0" fillId="0" borderId="38" xfId="75" applyNumberFormat="1" applyFont="1" applyFill="1" applyBorder="1">
      <alignment vertical="center"/>
      <protection/>
    </xf>
    <xf numFmtId="208" fontId="0" fillId="0" borderId="36" xfId="75" applyNumberFormat="1" applyFont="1" applyFill="1" applyBorder="1">
      <alignment vertical="center"/>
      <protection/>
    </xf>
    <xf numFmtId="208" fontId="0" fillId="0" borderId="37" xfId="75" applyNumberFormat="1" applyFont="1" applyFill="1" applyBorder="1">
      <alignment vertical="center"/>
      <protection/>
    </xf>
    <xf numFmtId="0" fontId="0" fillId="0" borderId="38" xfId="75" applyFont="1" applyFill="1" applyBorder="1">
      <alignment vertical="center"/>
      <protection/>
    </xf>
    <xf numFmtId="208" fontId="0" fillId="0" borderId="31" xfId="55" applyNumberFormat="1" applyFont="1" applyFill="1" applyBorder="1" applyAlignment="1">
      <alignment vertical="center"/>
    </xf>
    <xf numFmtId="0" fontId="5" fillId="0" borderId="0" xfId="76" applyFont="1" applyFill="1">
      <alignment vertical="center"/>
      <protection/>
    </xf>
    <xf numFmtId="0" fontId="5" fillId="0" borderId="0" xfId="76" applyFont="1" applyFill="1" applyAlignment="1">
      <alignment horizontal="right" vertical="center"/>
      <protection/>
    </xf>
    <xf numFmtId="208" fontId="0" fillId="0" borderId="26" xfId="55" applyNumberFormat="1" applyFont="1" applyFill="1" applyBorder="1" applyAlignment="1" quotePrefix="1">
      <alignment horizontal="center" vertical="center"/>
    </xf>
    <xf numFmtId="208" fontId="0" fillId="0" borderId="29" xfId="55" applyNumberFormat="1" applyFont="1" applyFill="1" applyBorder="1" applyAlignment="1">
      <alignment horizontal="distributed" vertical="center"/>
    </xf>
    <xf numFmtId="208" fontId="0" fillId="33" borderId="20" xfId="55" applyNumberFormat="1" applyFont="1" applyFill="1" applyBorder="1" applyAlignment="1">
      <alignment vertical="center"/>
    </xf>
    <xf numFmtId="208" fontId="11" fillId="0" borderId="40" xfId="55" applyNumberFormat="1" applyFont="1" applyFill="1" applyBorder="1" applyAlignment="1">
      <alignment horizontal="distributed" vertical="center"/>
    </xf>
    <xf numFmtId="208" fontId="0" fillId="0" borderId="41" xfId="55" applyNumberFormat="1" applyFont="1" applyBorder="1" applyAlignment="1">
      <alignment vertical="center"/>
    </xf>
    <xf numFmtId="0" fontId="0" fillId="0" borderId="0" xfId="75" applyFont="1" applyAlignment="1">
      <alignment vertical="center"/>
      <protection/>
    </xf>
    <xf numFmtId="208" fontId="0" fillId="0" borderId="0" xfId="75" applyNumberFormat="1" applyFont="1" applyAlignment="1">
      <alignment vertical="center"/>
      <protection/>
    </xf>
    <xf numFmtId="208" fontId="0" fillId="0" borderId="0" xfId="75" applyNumberFormat="1" applyFont="1" applyAlignment="1">
      <alignment horizontal="right" vertical="center"/>
      <protection/>
    </xf>
    <xf numFmtId="0" fontId="0" fillId="0" borderId="42" xfId="75" applyFont="1" applyBorder="1" applyAlignment="1">
      <alignment vertical="center"/>
      <protection/>
    </xf>
    <xf numFmtId="208" fontId="0" fillId="0" borderId="41" xfId="75" applyNumberFormat="1" applyFont="1" applyBorder="1" applyAlignment="1">
      <alignment vertical="center"/>
      <protection/>
    </xf>
    <xf numFmtId="0" fontId="0" fillId="0" borderId="0" xfId="75" applyFont="1" applyBorder="1" applyAlignment="1">
      <alignment vertical="center"/>
      <protection/>
    </xf>
    <xf numFmtId="0" fontId="0" fillId="0" borderId="43" xfId="75" applyFont="1" applyBorder="1" applyAlignment="1">
      <alignment vertical="center"/>
      <protection/>
    </xf>
    <xf numFmtId="0" fontId="0" fillId="0" borderId="39" xfId="75" applyFont="1" applyBorder="1" applyAlignment="1">
      <alignment vertical="center"/>
      <protection/>
    </xf>
    <xf numFmtId="0" fontId="0" fillId="0" borderId="33" xfId="75" applyFont="1" applyBorder="1" applyAlignment="1">
      <alignment vertical="center"/>
      <protection/>
    </xf>
    <xf numFmtId="0" fontId="16" fillId="0" borderId="0" xfId="0" applyFont="1" applyBorder="1" applyAlignment="1">
      <alignment vertical="center"/>
    </xf>
    <xf numFmtId="0" fontId="0" fillId="0" borderId="44" xfId="75" applyFont="1" applyBorder="1" applyAlignment="1">
      <alignment vertical="center"/>
      <protection/>
    </xf>
    <xf numFmtId="0" fontId="0" fillId="0" borderId="29" xfId="75" applyFont="1" applyBorder="1" applyAlignment="1">
      <alignment vertical="center"/>
      <protection/>
    </xf>
    <xf numFmtId="0" fontId="0" fillId="0" borderId="45" xfId="75" applyFont="1" applyFill="1" applyBorder="1" applyAlignment="1">
      <alignment vertical="center"/>
      <protection/>
    </xf>
    <xf numFmtId="0" fontId="0" fillId="0" borderId="2" xfId="75" applyFont="1" applyFill="1" applyBorder="1" applyAlignment="1">
      <alignment horizontal="distributed" vertical="center"/>
      <protection/>
    </xf>
    <xf numFmtId="0" fontId="0" fillId="0" borderId="2" xfId="75" applyFont="1" applyFill="1" applyBorder="1" applyAlignment="1">
      <alignment vertical="center"/>
      <protection/>
    </xf>
    <xf numFmtId="0" fontId="0" fillId="0" borderId="0" xfId="75" applyFont="1" applyFill="1" applyBorder="1" applyAlignment="1">
      <alignment vertical="center"/>
      <protection/>
    </xf>
    <xf numFmtId="0" fontId="0" fillId="0" borderId="33" xfId="75" applyFont="1" applyFill="1" applyBorder="1" applyAlignment="1">
      <alignment vertical="center"/>
      <protection/>
    </xf>
    <xf numFmtId="0" fontId="0" fillId="0" borderId="0" xfId="75" applyFont="1" applyFill="1" applyAlignment="1">
      <alignment vertical="center"/>
      <protection/>
    </xf>
    <xf numFmtId="0" fontId="0" fillId="0" borderId="43" xfId="75" applyFont="1" applyFill="1" applyBorder="1" applyAlignment="1">
      <alignment vertical="center"/>
      <protection/>
    </xf>
    <xf numFmtId="0" fontId="0" fillId="0" borderId="39" xfId="75" applyFont="1" applyFill="1" applyBorder="1" applyAlignment="1">
      <alignment horizontal="distributed" vertical="center"/>
      <protection/>
    </xf>
    <xf numFmtId="0" fontId="0" fillId="0" borderId="39" xfId="75" applyFont="1" applyFill="1" applyBorder="1" applyAlignment="1">
      <alignment vertical="center"/>
      <protection/>
    </xf>
    <xf numFmtId="0" fontId="0" fillId="0" borderId="46" xfId="75" applyFont="1" applyFill="1" applyBorder="1" applyAlignment="1">
      <alignment vertical="center"/>
      <protection/>
    </xf>
    <xf numFmtId="0" fontId="0" fillId="0" borderId="47" xfId="75" applyFont="1" applyFill="1" applyBorder="1" applyAlignment="1">
      <alignment horizontal="distributed" vertical="center"/>
      <protection/>
    </xf>
    <xf numFmtId="208" fontId="0" fillId="0" borderId="0" xfId="75" applyNumberFormat="1" applyFont="1" applyFill="1" applyAlignment="1">
      <alignment vertical="center"/>
      <protection/>
    </xf>
    <xf numFmtId="0" fontId="0" fillId="0" borderId="42" xfId="75" applyFont="1" applyFill="1" applyBorder="1" applyAlignment="1">
      <alignment vertical="center"/>
      <protection/>
    </xf>
    <xf numFmtId="208" fontId="0" fillId="0" borderId="41" xfId="75" applyNumberFormat="1" applyFont="1" applyFill="1" applyBorder="1" applyAlignment="1">
      <alignment vertical="center"/>
      <protection/>
    </xf>
    <xf numFmtId="0" fontId="0" fillId="0" borderId="13" xfId="75" applyFont="1" applyFill="1" applyBorder="1" applyAlignment="1">
      <alignment vertical="center"/>
      <protection/>
    </xf>
    <xf numFmtId="0" fontId="0" fillId="0" borderId="19" xfId="75" applyFont="1" applyFill="1" applyBorder="1" applyAlignment="1">
      <alignment vertical="center"/>
      <protection/>
    </xf>
    <xf numFmtId="0" fontId="0" fillId="0" borderId="48" xfId="75" applyFont="1" applyFill="1" applyBorder="1" applyAlignment="1">
      <alignment vertical="center"/>
      <protection/>
    </xf>
    <xf numFmtId="0" fontId="0" fillId="0" borderId="44" xfId="75" applyFont="1" applyFill="1" applyBorder="1" applyAlignment="1">
      <alignment vertical="center"/>
      <protection/>
    </xf>
    <xf numFmtId="0" fontId="0" fillId="0" borderId="29" xfId="75" applyFont="1" applyFill="1" applyBorder="1" applyAlignment="1">
      <alignment vertical="center"/>
      <protection/>
    </xf>
    <xf numFmtId="0" fontId="0" fillId="0" borderId="15" xfId="75" applyFont="1" applyFill="1" applyBorder="1" applyAlignment="1">
      <alignment vertical="center"/>
      <protection/>
    </xf>
    <xf numFmtId="0" fontId="0" fillId="0" borderId="49" xfId="75" applyFont="1" applyFill="1" applyBorder="1" applyAlignment="1">
      <alignment horizontal="distributed" vertical="center"/>
      <protection/>
    </xf>
    <xf numFmtId="0" fontId="0" fillId="0" borderId="32" xfId="75" applyFont="1" applyFill="1" applyBorder="1" applyAlignment="1">
      <alignment vertical="center"/>
      <protection/>
    </xf>
    <xf numFmtId="0" fontId="0" fillId="0" borderId="50" xfId="75" applyFont="1" applyFill="1" applyBorder="1" applyAlignment="1">
      <alignment vertical="center"/>
      <protection/>
    </xf>
    <xf numFmtId="0" fontId="0" fillId="0" borderId="1" xfId="75" applyFont="1" applyFill="1" applyBorder="1" applyAlignment="1">
      <alignment vertical="center"/>
      <protection/>
    </xf>
    <xf numFmtId="0" fontId="0" fillId="0" borderId="51" xfId="75" applyFont="1" applyFill="1" applyBorder="1" applyAlignment="1">
      <alignment vertical="center"/>
      <protection/>
    </xf>
    <xf numFmtId="0" fontId="0" fillId="0" borderId="0" xfId="0" applyFont="1" applyFill="1" applyAlignment="1">
      <alignment vertical="center"/>
    </xf>
    <xf numFmtId="0" fontId="0" fillId="0" borderId="0" xfId="76" applyFont="1" applyFill="1">
      <alignment vertical="center"/>
      <protection/>
    </xf>
    <xf numFmtId="0" fontId="0" fillId="0" borderId="0" xfId="76" applyFont="1" applyFill="1" applyAlignment="1">
      <alignment horizontal="right" vertical="center"/>
      <protection/>
    </xf>
    <xf numFmtId="0" fontId="0" fillId="0" borderId="0" xfId="75" applyFont="1" applyFill="1">
      <alignment vertical="center"/>
      <protection/>
    </xf>
    <xf numFmtId="208" fontId="0" fillId="0" borderId="0" xfId="55" applyNumberFormat="1" applyFont="1" applyFill="1" applyAlignment="1">
      <alignment vertical="center"/>
    </xf>
    <xf numFmtId="208" fontId="0" fillId="0" borderId="0" xfId="75" applyNumberFormat="1" applyFont="1" applyFill="1">
      <alignment vertical="center"/>
      <protection/>
    </xf>
    <xf numFmtId="0" fontId="0" fillId="0" borderId="0" xfId="75" applyFont="1" applyFill="1" applyAlignment="1">
      <alignment horizontal="right" vertical="center"/>
      <protection/>
    </xf>
    <xf numFmtId="0" fontId="0" fillId="0" borderId="0" xfId="75" applyFont="1" applyFill="1" applyBorder="1">
      <alignment vertical="center"/>
      <protection/>
    </xf>
    <xf numFmtId="208" fontId="0" fillId="0" borderId="0" xfId="55" applyNumberFormat="1" applyFont="1" applyFill="1" applyBorder="1" applyAlignment="1">
      <alignment vertical="center"/>
    </xf>
    <xf numFmtId="208" fontId="0" fillId="0" borderId="34" xfId="75" applyNumberFormat="1" applyFont="1" applyFill="1" applyBorder="1">
      <alignment vertical="center"/>
      <protection/>
    </xf>
    <xf numFmtId="208" fontId="0" fillId="0" borderId="0" xfId="75" applyNumberFormat="1" applyFont="1" applyFill="1" applyBorder="1">
      <alignment vertical="center"/>
      <protection/>
    </xf>
    <xf numFmtId="0" fontId="0" fillId="0" borderId="34" xfId="75" applyFont="1" applyFill="1" applyBorder="1">
      <alignment vertical="center"/>
      <protection/>
    </xf>
    <xf numFmtId="0" fontId="0" fillId="0" borderId="33" xfId="75" applyFont="1" applyFill="1" applyBorder="1">
      <alignment vertical="center"/>
      <protection/>
    </xf>
    <xf numFmtId="208" fontId="0" fillId="0" borderId="33" xfId="75" applyNumberFormat="1" applyFont="1" applyFill="1" applyBorder="1">
      <alignment vertical="center"/>
      <protection/>
    </xf>
    <xf numFmtId="208" fontId="0" fillId="33" borderId="29" xfId="55" applyNumberFormat="1" applyFont="1" applyFill="1" applyBorder="1" applyAlignment="1">
      <alignment vertical="center"/>
    </xf>
    <xf numFmtId="208" fontId="0" fillId="33" borderId="2" xfId="55" applyNumberFormat="1" applyFont="1" applyFill="1" applyBorder="1" applyAlignment="1">
      <alignment vertical="center"/>
    </xf>
    <xf numFmtId="208" fontId="0" fillId="0" borderId="29" xfId="55" applyNumberFormat="1" applyFont="1" applyFill="1" applyBorder="1" applyAlignment="1">
      <alignment vertical="center"/>
    </xf>
    <xf numFmtId="208" fontId="0" fillId="0" borderId="2" xfId="55" applyNumberFormat="1" applyFont="1" applyFill="1" applyBorder="1" applyAlignment="1">
      <alignment vertical="center"/>
    </xf>
    <xf numFmtId="208" fontId="0" fillId="0" borderId="0" xfId="75" applyNumberFormat="1" applyFont="1" applyFill="1" applyBorder="1" applyAlignment="1">
      <alignment horizontal="left" vertical="center"/>
      <protection/>
    </xf>
    <xf numFmtId="208" fontId="0" fillId="0" borderId="37" xfId="55" applyNumberFormat="1" applyFont="1" applyFill="1" applyBorder="1" applyAlignment="1">
      <alignment vertical="center"/>
    </xf>
    <xf numFmtId="208" fontId="0" fillId="33" borderId="37" xfId="55" applyNumberFormat="1" applyFont="1" applyFill="1" applyBorder="1" applyAlignment="1">
      <alignment vertical="center"/>
    </xf>
    <xf numFmtId="0" fontId="0" fillId="0" borderId="36" xfId="75" applyFont="1" applyFill="1" applyBorder="1">
      <alignment vertical="center"/>
      <protection/>
    </xf>
    <xf numFmtId="0" fontId="0" fillId="0" borderId="37" xfId="75" applyFont="1" applyFill="1" applyBorder="1">
      <alignment vertical="center"/>
      <protection/>
    </xf>
    <xf numFmtId="208" fontId="0" fillId="0" borderId="38" xfId="75" applyNumberFormat="1" applyFont="1" applyFill="1" applyBorder="1">
      <alignment vertical="center"/>
      <protection/>
    </xf>
    <xf numFmtId="208" fontId="0" fillId="0" borderId="36" xfId="75" applyNumberFormat="1" applyFont="1" applyFill="1" applyBorder="1">
      <alignment vertical="center"/>
      <protection/>
    </xf>
    <xf numFmtId="208" fontId="0" fillId="0" borderId="37" xfId="75" applyNumberFormat="1" applyFont="1" applyFill="1" applyBorder="1">
      <alignment vertical="center"/>
      <protection/>
    </xf>
    <xf numFmtId="0" fontId="0" fillId="0" borderId="38" xfId="75" applyFont="1" applyFill="1" applyBorder="1">
      <alignment vertical="center"/>
      <protection/>
    </xf>
    <xf numFmtId="208" fontId="0" fillId="0" borderId="31" xfId="55" applyNumberFormat="1" applyFont="1" applyFill="1" applyBorder="1" applyAlignment="1">
      <alignment vertical="center"/>
    </xf>
    <xf numFmtId="208" fontId="0" fillId="0" borderId="0" xfId="55" applyNumberFormat="1" applyFont="1" applyFill="1" applyAlignment="1">
      <alignment vertical="center"/>
    </xf>
    <xf numFmtId="208" fontId="0" fillId="0" borderId="0" xfId="55" applyNumberFormat="1" applyFont="1" applyAlignment="1">
      <alignment vertical="center"/>
    </xf>
    <xf numFmtId="208" fontId="0" fillId="0" borderId="0" xfId="55" applyNumberFormat="1" applyFont="1" applyFill="1" applyAlignment="1">
      <alignment horizontal="center" vertical="center"/>
    </xf>
    <xf numFmtId="208" fontId="0" fillId="0" borderId="0" xfId="55" applyNumberFormat="1" applyFont="1" applyAlignment="1">
      <alignment horizontal="right" vertical="center"/>
    </xf>
    <xf numFmtId="208" fontId="0" fillId="0" borderId="30" xfId="55" applyNumberFormat="1" applyFont="1" applyFill="1" applyBorder="1" applyAlignment="1">
      <alignment vertical="center"/>
    </xf>
    <xf numFmtId="208" fontId="0" fillId="0" borderId="31" xfId="55" applyNumberFormat="1" applyFont="1" applyFill="1" applyBorder="1" applyAlignment="1">
      <alignment vertical="center"/>
    </xf>
    <xf numFmtId="208" fontId="0" fillId="0" borderId="41" xfId="55" applyNumberFormat="1" applyFont="1" applyBorder="1" applyAlignment="1">
      <alignment vertical="center"/>
    </xf>
    <xf numFmtId="208" fontId="0" fillId="0" borderId="33" xfId="55" applyNumberFormat="1" applyFont="1" applyFill="1" applyBorder="1" applyAlignment="1">
      <alignment vertical="center"/>
    </xf>
    <xf numFmtId="208" fontId="0" fillId="0" borderId="0" xfId="55" applyNumberFormat="1" applyFont="1" applyFill="1" applyBorder="1" applyAlignment="1">
      <alignment vertical="center"/>
    </xf>
    <xf numFmtId="208" fontId="0" fillId="33" borderId="0" xfId="55" applyNumberFormat="1" applyFont="1" applyFill="1" applyBorder="1" applyAlignment="1">
      <alignment vertical="center"/>
    </xf>
    <xf numFmtId="208" fontId="0" fillId="0" borderId="34" xfId="55" applyNumberFormat="1" applyFont="1" applyBorder="1" applyAlignment="1">
      <alignment vertical="center"/>
    </xf>
    <xf numFmtId="208" fontId="0" fillId="0" borderId="34" xfId="55" applyNumberFormat="1" applyFont="1" applyFill="1" applyBorder="1" applyAlignment="1">
      <alignment vertical="center"/>
    </xf>
    <xf numFmtId="208" fontId="0" fillId="0" borderId="29" xfId="55" applyNumberFormat="1" applyFont="1" applyFill="1" applyBorder="1" applyAlignment="1">
      <alignment vertical="center"/>
    </xf>
    <xf numFmtId="208" fontId="0" fillId="0" borderId="35" xfId="55" applyNumberFormat="1" applyFont="1" applyFill="1" applyBorder="1" applyAlignment="1">
      <alignment vertical="center"/>
    </xf>
    <xf numFmtId="208" fontId="0" fillId="0" borderId="36" xfId="55" applyNumberFormat="1" applyFont="1" applyFill="1" applyBorder="1" applyAlignment="1">
      <alignment vertical="center"/>
    </xf>
    <xf numFmtId="208" fontId="0" fillId="0" borderId="37" xfId="55" applyNumberFormat="1" applyFont="1" applyFill="1" applyBorder="1" applyAlignment="1">
      <alignment vertical="center"/>
    </xf>
    <xf numFmtId="208" fontId="0" fillId="0" borderId="38" xfId="55" applyNumberFormat="1" applyFont="1" applyBorder="1" applyAlignment="1">
      <alignment vertical="center"/>
    </xf>
    <xf numFmtId="209" fontId="0" fillId="0" borderId="0" xfId="44" applyNumberFormat="1" applyFont="1" applyFill="1" applyAlignment="1">
      <alignment vertical="center"/>
    </xf>
    <xf numFmtId="208" fontId="0" fillId="0" borderId="12" xfId="55" applyNumberFormat="1" applyFont="1" applyFill="1" applyBorder="1" applyAlignment="1">
      <alignment horizontal="center" vertical="center"/>
    </xf>
    <xf numFmtId="208" fontId="0" fillId="0" borderId="13" xfId="55" applyNumberFormat="1" applyFont="1" applyFill="1" applyBorder="1" applyAlignment="1">
      <alignment horizontal="center" vertical="center"/>
    </xf>
    <xf numFmtId="208" fontId="0" fillId="0" borderId="12" xfId="55" applyNumberFormat="1" applyFont="1" applyFill="1" applyBorder="1" applyAlignment="1">
      <alignment horizontal="center" vertical="center" wrapText="1"/>
    </xf>
    <xf numFmtId="208" fontId="0" fillId="0" borderId="0" xfId="55" applyNumberFormat="1" applyFont="1" applyFill="1" applyBorder="1" applyAlignment="1">
      <alignment horizontal="center" vertical="center" wrapText="1"/>
    </xf>
    <xf numFmtId="208" fontId="0" fillId="0" borderId="15" xfId="55" applyNumberFormat="1" applyFont="1" applyFill="1" applyBorder="1" applyAlignment="1">
      <alignment vertical="center"/>
    </xf>
    <xf numFmtId="208" fontId="0" fillId="0" borderId="12" xfId="55" applyNumberFormat="1" applyFont="1" applyFill="1" applyBorder="1" applyAlignment="1">
      <alignment vertical="center"/>
    </xf>
    <xf numFmtId="209" fontId="0" fillId="0" borderId="12" xfId="44" applyNumberFormat="1" applyFont="1" applyFill="1" applyBorder="1" applyAlignment="1">
      <alignment vertical="center"/>
    </xf>
    <xf numFmtId="208" fontId="0" fillId="33" borderId="12" xfId="55" applyNumberFormat="1" applyFont="1" applyFill="1" applyBorder="1" applyAlignment="1">
      <alignment vertical="center"/>
    </xf>
    <xf numFmtId="208" fontId="0" fillId="0" borderId="16" xfId="55" applyNumberFormat="1" applyFont="1" applyFill="1" applyBorder="1" applyAlignment="1">
      <alignment vertical="center"/>
    </xf>
    <xf numFmtId="208" fontId="0" fillId="33" borderId="17" xfId="55" applyNumberFormat="1" applyFont="1" applyFill="1" applyBorder="1" applyAlignment="1">
      <alignment vertical="center"/>
    </xf>
    <xf numFmtId="208" fontId="0" fillId="0" borderId="18" xfId="55" applyNumberFormat="1" applyFont="1" applyFill="1" applyBorder="1" applyAlignment="1">
      <alignment vertical="center"/>
    </xf>
    <xf numFmtId="208" fontId="0" fillId="0" borderId="19" xfId="55" applyNumberFormat="1" applyFont="1" applyFill="1" applyBorder="1" applyAlignment="1">
      <alignment vertical="center"/>
    </xf>
    <xf numFmtId="209" fontId="0" fillId="0" borderId="17" xfId="44" applyNumberFormat="1" applyFont="1" applyFill="1" applyBorder="1" applyAlignment="1">
      <alignment vertical="center"/>
    </xf>
    <xf numFmtId="208" fontId="0" fillId="0" borderId="20" xfId="55" applyNumberFormat="1" applyFont="1" applyFill="1" applyBorder="1" applyAlignment="1">
      <alignment vertical="center"/>
    </xf>
    <xf numFmtId="208" fontId="0" fillId="0" borderId="21" xfId="55" applyNumberFormat="1" applyFont="1" applyFill="1" applyBorder="1" applyAlignment="1">
      <alignment vertical="center"/>
    </xf>
    <xf numFmtId="209" fontId="0" fillId="0" borderId="21" xfId="44" applyNumberFormat="1" applyFont="1" applyFill="1" applyBorder="1" applyAlignment="1">
      <alignment vertical="center"/>
    </xf>
    <xf numFmtId="208" fontId="0" fillId="0" borderId="22" xfId="55" applyNumberFormat="1" applyFont="1" applyFill="1" applyBorder="1" applyAlignment="1">
      <alignment vertical="center"/>
    </xf>
    <xf numFmtId="208" fontId="0" fillId="0" borderId="14" xfId="55" applyNumberFormat="1" applyFont="1" applyFill="1" applyBorder="1" applyAlignment="1">
      <alignment vertical="center"/>
    </xf>
    <xf numFmtId="208" fontId="0" fillId="0" borderId="23" xfId="55" applyNumberFormat="1" applyFont="1" applyFill="1" applyBorder="1" applyAlignment="1">
      <alignment vertical="center"/>
    </xf>
    <xf numFmtId="209" fontId="0" fillId="0" borderId="23" xfId="44" applyNumberFormat="1" applyFont="1" applyFill="1" applyBorder="1" applyAlignment="1">
      <alignment vertical="center"/>
    </xf>
    <xf numFmtId="208" fontId="0" fillId="33" borderId="23" xfId="55" applyNumberFormat="1" applyFont="1" applyFill="1" applyBorder="1" applyAlignment="1">
      <alignment vertical="center"/>
    </xf>
    <xf numFmtId="208" fontId="0" fillId="0" borderId="24" xfId="55" applyNumberFormat="1" applyFont="1" applyFill="1" applyBorder="1" applyAlignment="1">
      <alignment vertical="center"/>
    </xf>
    <xf numFmtId="209" fontId="0" fillId="0" borderId="20" xfId="44" applyNumberFormat="1" applyFont="1" applyFill="1" applyBorder="1" applyAlignment="1">
      <alignment vertical="center"/>
    </xf>
    <xf numFmtId="208" fontId="0" fillId="0" borderId="25" xfId="55" applyNumberFormat="1" applyFont="1" applyFill="1" applyBorder="1" applyAlignment="1">
      <alignment vertical="center"/>
    </xf>
    <xf numFmtId="208" fontId="0" fillId="0" borderId="13" xfId="55" applyNumberFormat="1" applyFont="1" applyFill="1" applyBorder="1" applyAlignment="1">
      <alignment vertical="center"/>
    </xf>
    <xf numFmtId="208" fontId="0" fillId="0" borderId="17" xfId="55" applyNumberFormat="1" applyFont="1" applyFill="1" applyBorder="1" applyAlignment="1">
      <alignment vertical="center"/>
    </xf>
    <xf numFmtId="208" fontId="0" fillId="0" borderId="26" xfId="55" applyNumberFormat="1" applyFont="1" applyFill="1" applyBorder="1" applyAlignment="1">
      <alignment vertical="center"/>
    </xf>
    <xf numFmtId="208" fontId="0" fillId="0" borderId="15" xfId="55" applyNumberFormat="1" applyFont="1" applyFill="1" applyBorder="1" applyAlignment="1">
      <alignment horizontal="right" vertical="center"/>
    </xf>
    <xf numFmtId="209" fontId="0" fillId="0" borderId="0" xfId="44" applyNumberFormat="1" applyFont="1" applyFill="1" applyBorder="1" applyAlignment="1">
      <alignment vertical="center"/>
    </xf>
    <xf numFmtId="208" fontId="0" fillId="0" borderId="27" xfId="55" applyNumberFormat="1" applyFont="1" applyFill="1" applyBorder="1" applyAlignment="1" quotePrefix="1">
      <alignment horizontal="center" vertical="center"/>
    </xf>
    <xf numFmtId="208" fontId="0" fillId="0" borderId="2" xfId="55" applyNumberFormat="1" applyFont="1" applyFill="1" applyBorder="1" applyAlignment="1">
      <alignment horizontal="distributed" vertical="center"/>
    </xf>
    <xf numFmtId="208" fontId="0" fillId="0" borderId="26" xfId="55" applyNumberFormat="1" applyFont="1" applyFill="1" applyBorder="1" applyAlignment="1" quotePrefix="1">
      <alignment horizontal="center" vertical="center"/>
    </xf>
    <xf numFmtId="208" fontId="0" fillId="0" borderId="29" xfId="55" applyNumberFormat="1" applyFont="1" applyFill="1" applyBorder="1" applyAlignment="1">
      <alignment horizontal="distributed" vertical="center"/>
    </xf>
    <xf numFmtId="208" fontId="0" fillId="33" borderId="20" xfId="55" applyNumberFormat="1" applyFont="1" applyFill="1" applyBorder="1" applyAlignment="1">
      <alignment vertical="center"/>
    </xf>
    <xf numFmtId="208" fontId="0" fillId="0" borderId="28" xfId="55" applyNumberFormat="1" applyFont="1" applyFill="1" applyBorder="1" applyAlignment="1" quotePrefix="1">
      <alignment horizontal="center" vertical="center"/>
    </xf>
    <xf numFmtId="208" fontId="0" fillId="0" borderId="26" xfId="55" applyNumberFormat="1" applyFont="1" applyFill="1" applyBorder="1" applyAlignment="1">
      <alignment horizontal="centerContinuous" vertical="center"/>
    </xf>
    <xf numFmtId="208" fontId="0" fillId="0" borderId="29" xfId="55" applyNumberFormat="1" applyFont="1" applyFill="1" applyBorder="1" applyAlignment="1">
      <alignment horizontal="centerContinuous" vertical="center"/>
    </xf>
    <xf numFmtId="0" fontId="18" fillId="0" borderId="0" xfId="0" applyFont="1" applyFill="1" applyAlignment="1">
      <alignment vertical="center"/>
    </xf>
    <xf numFmtId="208" fontId="18" fillId="0" borderId="0" xfId="55" applyNumberFormat="1" applyFont="1" applyFill="1" applyAlignment="1">
      <alignment vertical="center"/>
    </xf>
    <xf numFmtId="208" fontId="18" fillId="0" borderId="0" xfId="0" applyNumberFormat="1" applyFont="1" applyFill="1" applyAlignment="1">
      <alignment vertical="center"/>
    </xf>
    <xf numFmtId="208" fontId="18" fillId="33" borderId="2" xfId="55" applyNumberFormat="1" applyFont="1" applyFill="1" applyBorder="1" applyAlignment="1">
      <alignment vertical="center"/>
    </xf>
    <xf numFmtId="208" fontId="0" fillId="33" borderId="29" xfId="55" applyNumberFormat="1" applyFont="1" applyFill="1" applyBorder="1" applyAlignment="1">
      <alignment vertical="center"/>
    </xf>
    <xf numFmtId="208" fontId="0" fillId="33" borderId="29" xfId="55" applyNumberFormat="1" applyFont="1" applyFill="1" applyBorder="1" applyAlignment="1">
      <alignment vertical="center"/>
    </xf>
    <xf numFmtId="0" fontId="0" fillId="0" borderId="0" xfId="75" applyFont="1" applyFill="1" applyBorder="1">
      <alignment vertical="center"/>
      <protection/>
    </xf>
    <xf numFmtId="208" fontId="0" fillId="0" borderId="12" xfId="55" applyNumberFormat="1" applyFont="1" applyFill="1" applyBorder="1" applyAlignment="1">
      <alignment horizontal="center" vertical="center" wrapText="1"/>
    </xf>
    <xf numFmtId="0" fontId="0" fillId="0" borderId="0" xfId="75" applyFont="1" applyFill="1" applyBorder="1" applyAlignment="1">
      <alignment vertical="center"/>
      <protection/>
    </xf>
    <xf numFmtId="0" fontId="0" fillId="0" borderId="1" xfId="75" applyFont="1" applyFill="1" applyBorder="1" applyAlignment="1">
      <alignment vertical="center"/>
      <protection/>
    </xf>
    <xf numFmtId="0" fontId="5" fillId="0" borderId="0" xfId="74" applyFont="1" applyFill="1">
      <alignment vertical="center"/>
      <protection/>
    </xf>
    <xf numFmtId="208" fontId="5" fillId="0" borderId="0" xfId="58" applyNumberFormat="1" applyFont="1" applyFill="1" applyAlignment="1">
      <alignment vertical="center"/>
    </xf>
    <xf numFmtId="208" fontId="5" fillId="0" borderId="0" xfId="74" applyNumberFormat="1" applyFont="1" applyFill="1">
      <alignment vertical="center"/>
      <protection/>
    </xf>
    <xf numFmtId="0" fontId="5" fillId="0" borderId="0" xfId="74" applyFont="1" applyFill="1" applyAlignment="1">
      <alignment horizontal="right" vertical="center"/>
      <protection/>
    </xf>
    <xf numFmtId="0" fontId="20" fillId="0" borderId="33" xfId="74" applyFont="1" applyFill="1" applyBorder="1">
      <alignment vertical="center"/>
      <protection/>
    </xf>
    <xf numFmtId="0" fontId="5" fillId="0" borderId="0" xfId="74" applyFont="1" applyFill="1" applyBorder="1">
      <alignment vertical="center"/>
      <protection/>
    </xf>
    <xf numFmtId="208" fontId="5" fillId="0" borderId="0" xfId="58" applyNumberFormat="1" applyFont="1" applyFill="1" applyBorder="1" applyAlignment="1">
      <alignment vertical="center"/>
    </xf>
    <xf numFmtId="208" fontId="5" fillId="0" borderId="34" xfId="74" applyNumberFormat="1" applyFont="1" applyFill="1" applyBorder="1">
      <alignment vertical="center"/>
      <protection/>
    </xf>
    <xf numFmtId="208" fontId="20" fillId="0" borderId="33" xfId="74" applyNumberFormat="1" applyFont="1" applyFill="1" applyBorder="1">
      <alignment vertical="center"/>
      <protection/>
    </xf>
    <xf numFmtId="208" fontId="5" fillId="0" borderId="0" xfId="74" applyNumberFormat="1" applyFont="1" applyFill="1" applyBorder="1">
      <alignment vertical="center"/>
      <protection/>
    </xf>
    <xf numFmtId="0" fontId="5" fillId="0" borderId="34" xfId="74" applyFont="1" applyFill="1" applyBorder="1">
      <alignment vertical="center"/>
      <protection/>
    </xf>
    <xf numFmtId="0" fontId="5" fillId="0" borderId="33" xfId="74" applyFont="1" applyFill="1" applyBorder="1">
      <alignment vertical="center"/>
      <protection/>
    </xf>
    <xf numFmtId="208" fontId="5" fillId="0" borderId="33" xfId="74" applyNumberFormat="1" applyFont="1" applyFill="1" applyBorder="1">
      <alignment vertical="center"/>
      <protection/>
    </xf>
    <xf numFmtId="208" fontId="5" fillId="33" borderId="29" xfId="58" applyNumberFormat="1" applyFont="1" applyFill="1" applyBorder="1" applyAlignment="1">
      <alignment vertical="center"/>
    </xf>
    <xf numFmtId="208" fontId="5" fillId="33" borderId="2" xfId="58" applyNumberFormat="1" applyFont="1" applyFill="1" applyBorder="1" applyAlignment="1">
      <alignment vertical="center"/>
    </xf>
    <xf numFmtId="208" fontId="5" fillId="0" borderId="29" xfId="58" applyNumberFormat="1" applyFont="1" applyFill="1" applyBorder="1" applyAlignment="1">
      <alignment vertical="center"/>
    </xf>
    <xf numFmtId="208" fontId="5" fillId="0" borderId="37" xfId="58" applyNumberFormat="1" applyFont="1" applyFill="1" applyBorder="1" applyAlignment="1">
      <alignment vertical="center"/>
    </xf>
    <xf numFmtId="208" fontId="20" fillId="0" borderId="0" xfId="74" applyNumberFormat="1" applyFont="1" applyFill="1" applyBorder="1">
      <alignment vertical="center"/>
      <protection/>
    </xf>
    <xf numFmtId="208" fontId="5" fillId="33" borderId="37" xfId="58" applyNumberFormat="1" applyFont="1" applyFill="1" applyBorder="1" applyAlignment="1">
      <alignment vertical="center"/>
    </xf>
    <xf numFmtId="208" fontId="5" fillId="0" borderId="31" xfId="58" applyNumberFormat="1" applyFont="1" applyFill="1" applyBorder="1" applyAlignment="1">
      <alignment vertical="center"/>
    </xf>
    <xf numFmtId="208" fontId="5" fillId="0" borderId="0" xfId="58" applyNumberFormat="1" applyFont="1" applyFill="1" applyBorder="1" applyAlignment="1" applyProtection="1">
      <alignment vertical="center"/>
      <protection locked="0"/>
    </xf>
    <xf numFmtId="0" fontId="20" fillId="0" borderId="0" xfId="74" applyFont="1" applyFill="1" applyBorder="1">
      <alignment vertical="center"/>
      <protection/>
    </xf>
    <xf numFmtId="0" fontId="5" fillId="0" borderId="36" xfId="74" applyFont="1" applyFill="1" applyBorder="1">
      <alignment vertical="center"/>
      <protection/>
    </xf>
    <xf numFmtId="0" fontId="5" fillId="0" borderId="37" xfId="74" applyFont="1" applyFill="1" applyBorder="1">
      <alignment vertical="center"/>
      <protection/>
    </xf>
    <xf numFmtId="208" fontId="5" fillId="0" borderId="38" xfId="74" applyNumberFormat="1" applyFont="1" applyFill="1" applyBorder="1">
      <alignment vertical="center"/>
      <protection/>
    </xf>
    <xf numFmtId="208" fontId="5" fillId="0" borderId="36" xfId="74" applyNumberFormat="1" applyFont="1" applyFill="1" applyBorder="1">
      <alignment vertical="center"/>
      <protection/>
    </xf>
    <xf numFmtId="208" fontId="5" fillId="0" borderId="37" xfId="74" applyNumberFormat="1" applyFont="1" applyFill="1" applyBorder="1">
      <alignment vertical="center"/>
      <protection/>
    </xf>
    <xf numFmtId="0" fontId="5" fillId="0" borderId="38" xfId="74" applyFont="1" applyFill="1" applyBorder="1">
      <alignment vertical="center"/>
      <protection/>
    </xf>
    <xf numFmtId="208" fontId="5" fillId="0" borderId="0" xfId="58" applyNumberFormat="1" applyFont="1" applyFill="1" applyAlignment="1">
      <alignment horizontal="center" vertical="center"/>
    </xf>
    <xf numFmtId="208" fontId="5" fillId="0" borderId="40" xfId="58" applyNumberFormat="1" applyFont="1" applyFill="1" applyBorder="1" applyAlignment="1">
      <alignment vertical="center"/>
    </xf>
    <xf numFmtId="0" fontId="5" fillId="0" borderId="0" xfId="72" applyFont="1" applyFill="1" applyAlignment="1">
      <alignment vertical="center"/>
      <protection/>
    </xf>
    <xf numFmtId="208" fontId="5" fillId="0" borderId="29" xfId="74" applyNumberFormat="1" applyFont="1" applyFill="1" applyBorder="1">
      <alignment vertical="center"/>
      <protection/>
    </xf>
    <xf numFmtId="208" fontId="5" fillId="0" borderId="0" xfId="74" applyNumberFormat="1" applyFont="1" applyFill="1" applyAlignment="1">
      <alignment vertical="center"/>
      <protection/>
    </xf>
    <xf numFmtId="208" fontId="16" fillId="33" borderId="0" xfId="72" applyNumberFormat="1" applyFont="1" applyFill="1" applyAlignment="1">
      <alignment vertical="center" wrapText="1"/>
      <protection/>
    </xf>
    <xf numFmtId="0" fontId="16" fillId="0" borderId="0" xfId="72" applyFont="1" applyAlignment="1">
      <alignment vertical="center" wrapText="1"/>
      <protection/>
    </xf>
    <xf numFmtId="0" fontId="16" fillId="33" borderId="2" xfId="72" applyFont="1" applyFill="1" applyBorder="1" applyAlignment="1">
      <alignment vertical="center" wrapText="1"/>
      <protection/>
    </xf>
    <xf numFmtId="0" fontId="16" fillId="0" borderId="0" xfId="72" applyFont="1" applyBorder="1" applyAlignment="1">
      <alignment vertical="center" wrapText="1"/>
      <protection/>
    </xf>
    <xf numFmtId="208" fontId="5" fillId="0" borderId="2" xfId="58" applyNumberFormat="1" applyFont="1" applyFill="1" applyBorder="1" applyAlignment="1">
      <alignment vertical="center"/>
    </xf>
    <xf numFmtId="208" fontId="5" fillId="33" borderId="39" xfId="58" applyNumberFormat="1" applyFont="1" applyFill="1" applyBorder="1" applyAlignment="1">
      <alignment vertical="center"/>
    </xf>
    <xf numFmtId="0" fontId="5" fillId="0" borderId="0" xfId="71" applyFont="1" applyFill="1">
      <alignment vertical="center"/>
      <protection/>
    </xf>
    <xf numFmtId="0" fontId="5" fillId="0" borderId="0" xfId="0" applyFont="1" applyFill="1" applyAlignment="1">
      <alignment vertical="center"/>
    </xf>
    <xf numFmtId="0" fontId="5" fillId="0" borderId="0" xfId="0" applyFont="1" applyFill="1" applyAlignment="1">
      <alignment horizontal="right" vertical="center"/>
    </xf>
    <xf numFmtId="208" fontId="0" fillId="0" borderId="40" xfId="55" applyNumberFormat="1" applyFont="1" applyFill="1" applyBorder="1" applyAlignment="1">
      <alignment horizontal="distributed" vertical="center"/>
    </xf>
    <xf numFmtId="208" fontId="0" fillId="0" borderId="32" xfId="55" applyNumberFormat="1" applyFont="1" applyFill="1" applyBorder="1" applyAlignment="1">
      <alignment horizontal="center" vertical="center" wrapText="1"/>
    </xf>
    <xf numFmtId="208" fontId="0" fillId="0" borderId="32" xfId="55" applyNumberFormat="1" applyFont="1" applyFill="1" applyBorder="1" applyAlignment="1">
      <alignment vertical="center"/>
    </xf>
    <xf numFmtId="208" fontId="0" fillId="0" borderId="32" xfId="55" applyNumberFormat="1" applyFont="1" applyFill="1" applyBorder="1" applyAlignment="1">
      <alignment horizontal="center" vertical="center"/>
    </xf>
    <xf numFmtId="208" fontId="0" fillId="0" borderId="41" xfId="55" applyNumberFormat="1" applyFont="1" applyBorder="1" applyAlignment="1">
      <alignment horizontal="right" vertical="center"/>
    </xf>
    <xf numFmtId="208" fontId="0" fillId="0" borderId="39" xfId="55" applyNumberFormat="1" applyFont="1" applyFill="1" applyBorder="1" applyAlignment="1">
      <alignment vertical="center"/>
    </xf>
    <xf numFmtId="208" fontId="0" fillId="0" borderId="0" xfId="0" applyNumberFormat="1" applyFont="1" applyAlignment="1">
      <alignment horizontal="right" vertical="center"/>
    </xf>
    <xf numFmtId="0" fontId="0" fillId="0" borderId="42" xfId="0" applyFont="1" applyBorder="1" applyAlignment="1">
      <alignment vertical="center"/>
    </xf>
    <xf numFmtId="208" fontId="0" fillId="0" borderId="41" xfId="0" applyNumberFormat="1" applyFont="1" applyBorder="1" applyAlignment="1">
      <alignment vertical="center"/>
    </xf>
    <xf numFmtId="0" fontId="0" fillId="0" borderId="43" xfId="0" applyFont="1" applyBorder="1" applyAlignment="1">
      <alignment vertical="center"/>
    </xf>
    <xf numFmtId="0" fontId="0" fillId="0" borderId="39" xfId="0" applyFont="1" applyBorder="1" applyAlignment="1">
      <alignment vertical="center"/>
    </xf>
    <xf numFmtId="0" fontId="0" fillId="0" borderId="33"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44" xfId="0" applyFont="1" applyBorder="1" applyAlignment="1">
      <alignment vertical="center"/>
    </xf>
    <xf numFmtId="0" fontId="0" fillId="0" borderId="29" xfId="0" applyFont="1" applyBorder="1" applyAlignment="1">
      <alignment vertical="center"/>
    </xf>
    <xf numFmtId="0" fontId="0" fillId="0" borderId="45" xfId="0" applyFont="1" applyFill="1" applyBorder="1" applyAlignment="1">
      <alignment vertical="center"/>
    </xf>
    <xf numFmtId="0" fontId="0" fillId="0" borderId="2" xfId="0" applyFont="1" applyFill="1" applyBorder="1" applyAlignment="1">
      <alignment horizontal="distributed" vertical="center"/>
    </xf>
    <xf numFmtId="0" fontId="0" fillId="0" borderId="2" xfId="0" applyFont="1" applyFill="1" applyBorder="1" applyAlignment="1">
      <alignment vertical="center"/>
    </xf>
    <xf numFmtId="0" fontId="0" fillId="0" borderId="43" xfId="0" applyFont="1" applyFill="1" applyBorder="1" applyAlignment="1">
      <alignment vertical="center"/>
    </xf>
    <xf numFmtId="0" fontId="0" fillId="0" borderId="39" xfId="0" applyFont="1" applyFill="1" applyBorder="1" applyAlignment="1">
      <alignment horizontal="distributed" vertical="center"/>
    </xf>
    <xf numFmtId="0" fontId="0" fillId="0" borderId="46" xfId="0" applyFont="1" applyFill="1" applyBorder="1" applyAlignment="1">
      <alignment vertical="center"/>
    </xf>
    <xf numFmtId="0" fontId="0" fillId="0" borderId="47" xfId="0" applyFont="1" applyFill="1" applyBorder="1" applyAlignment="1">
      <alignment horizontal="distributed" vertical="center"/>
    </xf>
    <xf numFmtId="208" fontId="0" fillId="0" borderId="0" xfId="0" applyNumberFormat="1" applyFont="1" applyFill="1" applyAlignment="1">
      <alignment vertical="center"/>
    </xf>
    <xf numFmtId="0" fontId="0" fillId="0" borderId="42" xfId="0" applyFont="1" applyFill="1" applyBorder="1" applyAlignment="1">
      <alignment vertical="center"/>
    </xf>
    <xf numFmtId="208" fontId="0" fillId="0" borderId="41" xfId="0" applyNumberFormat="1" applyFont="1" applyFill="1" applyBorder="1" applyAlignment="1">
      <alignment vertical="center"/>
    </xf>
    <xf numFmtId="0" fontId="0" fillId="0" borderId="33" xfId="0" applyFont="1" applyFill="1" applyBorder="1" applyAlignment="1">
      <alignment vertical="center"/>
    </xf>
    <xf numFmtId="0" fontId="0" fillId="0" borderId="44" xfId="0" applyFont="1" applyFill="1" applyBorder="1" applyAlignment="1">
      <alignment vertical="center"/>
    </xf>
    <xf numFmtId="0" fontId="0" fillId="0" borderId="29" xfId="0" applyFont="1" applyFill="1" applyBorder="1" applyAlignment="1">
      <alignment vertical="center"/>
    </xf>
    <xf numFmtId="0" fontId="0" fillId="0" borderId="13" xfId="0" applyFont="1" applyFill="1" applyBorder="1" applyAlignment="1">
      <alignment vertical="center"/>
    </xf>
    <xf numFmtId="0" fontId="0" fillId="0" borderId="19" xfId="0" applyFont="1" applyFill="1" applyBorder="1" applyAlignment="1">
      <alignment vertical="center"/>
    </xf>
    <xf numFmtId="0" fontId="0" fillId="0" borderId="48" xfId="0" applyFont="1" applyFill="1" applyBorder="1" applyAlignment="1">
      <alignment vertical="center"/>
    </xf>
    <xf numFmtId="0" fontId="0" fillId="0" borderId="15" xfId="0" applyFont="1" applyFill="1" applyBorder="1" applyAlignment="1">
      <alignment vertical="center"/>
    </xf>
    <xf numFmtId="0" fontId="0" fillId="0" borderId="49" xfId="0" applyFont="1" applyFill="1" applyBorder="1" applyAlignment="1">
      <alignment horizontal="distributed" vertical="center"/>
    </xf>
    <xf numFmtId="0" fontId="0" fillId="0" borderId="32" xfId="0" applyFont="1" applyFill="1" applyBorder="1" applyAlignment="1">
      <alignment vertical="center"/>
    </xf>
    <xf numFmtId="0" fontId="0" fillId="0" borderId="50" xfId="0" applyFont="1" applyFill="1" applyBorder="1" applyAlignment="1">
      <alignment vertical="center"/>
    </xf>
    <xf numFmtId="0" fontId="0" fillId="0" borderId="1" xfId="0" applyFont="1" applyFill="1" applyBorder="1" applyAlignment="1">
      <alignment vertical="center"/>
    </xf>
    <xf numFmtId="0" fontId="0" fillId="0" borderId="51" xfId="0" applyFont="1" applyFill="1" applyBorder="1" applyAlignment="1">
      <alignment vertical="center"/>
    </xf>
    <xf numFmtId="0" fontId="21"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208" fontId="0" fillId="0" borderId="0" xfId="0" applyNumberFormat="1" applyFont="1" applyAlignment="1">
      <alignment vertical="center"/>
    </xf>
    <xf numFmtId="0" fontId="0" fillId="0" borderId="0" xfId="0" applyFont="1" applyAlignment="1">
      <alignment horizontal="center" vertical="center"/>
    </xf>
    <xf numFmtId="208" fontId="0" fillId="34" borderId="29" xfId="55" applyNumberFormat="1" applyFont="1" applyFill="1" applyBorder="1" applyAlignment="1">
      <alignment vertical="center"/>
    </xf>
    <xf numFmtId="0" fontId="0" fillId="0" borderId="29"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208" fontId="0" fillId="0" borderId="52" xfId="75" applyNumberFormat="1" applyFont="1" applyFill="1" applyBorder="1" applyAlignment="1">
      <alignment vertical="center"/>
      <protection/>
    </xf>
    <xf numFmtId="0" fontId="0" fillId="0" borderId="0" xfId="75" applyFont="1" applyFill="1">
      <alignment vertical="center"/>
      <protection/>
    </xf>
    <xf numFmtId="208" fontId="0" fillId="34" borderId="29" xfId="55" applyNumberFormat="1" applyFont="1" applyFill="1" applyBorder="1" applyAlignment="1">
      <alignment vertical="center"/>
    </xf>
    <xf numFmtId="208" fontId="0" fillId="33" borderId="17" xfId="55" applyNumberFormat="1" applyFont="1" applyFill="1" applyBorder="1" applyAlignment="1">
      <alignment vertical="center"/>
    </xf>
    <xf numFmtId="208" fontId="0" fillId="0" borderId="0" xfId="55" applyNumberFormat="1" applyFont="1" applyFill="1" applyBorder="1" applyAlignment="1">
      <alignment vertical="center"/>
    </xf>
    <xf numFmtId="208" fontId="0" fillId="34" borderId="0" xfId="55" applyNumberFormat="1" applyFont="1" applyFill="1" applyBorder="1" applyAlignment="1">
      <alignment vertical="center"/>
    </xf>
    <xf numFmtId="208" fontId="0" fillId="34" borderId="0" xfId="55" applyNumberFormat="1" applyFont="1" applyFill="1" applyBorder="1" applyAlignment="1">
      <alignment vertical="center"/>
    </xf>
    <xf numFmtId="38" fontId="16" fillId="33" borderId="2" xfId="55" applyFont="1" applyFill="1" applyBorder="1" applyAlignment="1">
      <alignment vertical="center" wrapText="1"/>
    </xf>
    <xf numFmtId="0" fontId="0" fillId="0" borderId="0" xfId="0" applyFont="1" applyBorder="1" applyAlignment="1">
      <alignment horizontal="left" vertical="center"/>
    </xf>
    <xf numFmtId="0" fontId="16" fillId="0" borderId="0" xfId="72" applyFont="1" applyBorder="1" applyAlignment="1">
      <alignment horizontal="center" vertical="center" wrapText="1"/>
      <protection/>
    </xf>
    <xf numFmtId="0" fontId="0" fillId="0" borderId="29" xfId="72" applyFont="1" applyBorder="1" applyAlignment="1">
      <alignment horizontal="center" vertical="center" wrapText="1"/>
      <protection/>
    </xf>
    <xf numFmtId="0" fontId="0" fillId="0" borderId="0" xfId="72" applyFont="1" applyBorder="1" applyAlignment="1">
      <alignment vertical="center"/>
      <protection/>
    </xf>
    <xf numFmtId="0" fontId="0" fillId="0" borderId="29" xfId="72" applyFont="1" applyBorder="1" applyAlignment="1">
      <alignment vertical="center"/>
      <protection/>
    </xf>
    <xf numFmtId="208" fontId="16" fillId="33" borderId="29" xfId="72" applyNumberFormat="1" applyFont="1" applyFill="1" applyBorder="1" applyAlignment="1">
      <alignment vertical="center" wrapText="1"/>
      <protection/>
    </xf>
    <xf numFmtId="0" fontId="0" fillId="33" borderId="29" xfId="72" applyFont="1" applyFill="1" applyBorder="1" applyAlignment="1">
      <alignment vertical="center" wrapText="1"/>
      <protection/>
    </xf>
    <xf numFmtId="208" fontId="5" fillId="0" borderId="40" xfId="58" applyNumberFormat="1" applyFont="1" applyFill="1" applyBorder="1" applyAlignment="1">
      <alignment vertical="center"/>
    </xf>
    <xf numFmtId="0" fontId="0" fillId="0" borderId="40" xfId="72" applyFont="1" applyBorder="1" applyAlignment="1">
      <alignment vertical="center"/>
      <protection/>
    </xf>
    <xf numFmtId="208" fontId="5" fillId="33" borderId="53" xfId="58" applyNumberFormat="1" applyFont="1" applyFill="1" applyBorder="1" applyAlignment="1">
      <alignment vertical="center"/>
    </xf>
    <xf numFmtId="0" fontId="0" fillId="0" borderId="53" xfId="72" applyFont="1" applyBorder="1" applyAlignment="1">
      <alignment vertical="center"/>
      <protection/>
    </xf>
    <xf numFmtId="208" fontId="5" fillId="33" borderId="2" xfId="58" applyNumberFormat="1" applyFont="1" applyFill="1" applyBorder="1" applyAlignment="1">
      <alignment vertical="center"/>
    </xf>
    <xf numFmtId="0" fontId="0" fillId="0" borderId="2" xfId="72" applyFont="1" applyBorder="1" applyAlignment="1">
      <alignment vertical="center"/>
      <protection/>
    </xf>
    <xf numFmtId="0" fontId="5" fillId="0" borderId="0" xfId="74" applyFont="1" applyFill="1" applyBorder="1" applyAlignment="1">
      <alignment horizontal="center" vertical="center"/>
      <protection/>
    </xf>
    <xf numFmtId="0" fontId="0" fillId="0" borderId="0" xfId="72" applyFont="1" applyBorder="1" applyAlignment="1">
      <alignment horizontal="center" vertical="center"/>
      <protection/>
    </xf>
    <xf numFmtId="0" fontId="0" fillId="0" borderId="29" xfId="72" applyFont="1" applyBorder="1" applyAlignment="1">
      <alignment horizontal="center" vertical="center"/>
      <protection/>
    </xf>
    <xf numFmtId="208" fontId="5" fillId="0" borderId="0" xfId="58" applyNumberFormat="1" applyFont="1" applyFill="1" applyBorder="1" applyAlignment="1">
      <alignment horizontal="center" vertical="center"/>
    </xf>
    <xf numFmtId="208" fontId="5" fillId="0" borderId="29" xfId="58" applyNumberFormat="1" applyFont="1" applyFill="1" applyBorder="1" applyAlignment="1">
      <alignment horizontal="center" vertical="center"/>
    </xf>
    <xf numFmtId="0" fontId="16" fillId="0" borderId="29" xfId="72" applyFont="1" applyBorder="1" applyAlignment="1">
      <alignment horizontal="center" vertical="center" wrapText="1"/>
      <protection/>
    </xf>
    <xf numFmtId="0" fontId="0" fillId="0" borderId="0" xfId="72" applyFont="1" applyAlignment="1">
      <alignment vertical="center"/>
      <protection/>
    </xf>
    <xf numFmtId="208" fontId="5" fillId="33" borderId="0" xfId="58" applyNumberFormat="1" applyFont="1" applyFill="1" applyBorder="1" applyAlignment="1">
      <alignment vertical="center"/>
    </xf>
    <xf numFmtId="208" fontId="5" fillId="0" borderId="0" xfId="58" applyNumberFormat="1" applyFont="1" applyFill="1" applyBorder="1" applyAlignment="1">
      <alignment vertical="center"/>
    </xf>
    <xf numFmtId="208" fontId="5" fillId="33" borderId="29" xfId="58" applyNumberFormat="1" applyFont="1" applyFill="1" applyBorder="1" applyAlignment="1">
      <alignment vertical="center"/>
    </xf>
    <xf numFmtId="0" fontId="8" fillId="0" borderId="0" xfId="74" applyFont="1" applyFill="1" applyAlignment="1">
      <alignment horizontal="center" vertical="center"/>
      <protection/>
    </xf>
    <xf numFmtId="0" fontId="5" fillId="0" borderId="0" xfId="74" applyFont="1" applyFill="1" applyAlignment="1">
      <alignment horizontal="center" vertical="center"/>
      <protection/>
    </xf>
    <xf numFmtId="0" fontId="5" fillId="0" borderId="50" xfId="74" applyFont="1" applyFill="1" applyBorder="1" applyAlignment="1">
      <alignment horizontal="center" vertical="center"/>
      <protection/>
    </xf>
    <xf numFmtId="0" fontId="5" fillId="0" borderId="1" xfId="74" applyFont="1" applyFill="1" applyBorder="1" applyAlignment="1">
      <alignment horizontal="center" vertical="center"/>
      <protection/>
    </xf>
    <xf numFmtId="0" fontId="5" fillId="0" borderId="54" xfId="74" applyFont="1" applyFill="1" applyBorder="1" applyAlignment="1">
      <alignment horizontal="center" vertical="center"/>
      <protection/>
    </xf>
    <xf numFmtId="208" fontId="0" fillId="0" borderId="26" xfId="55" applyNumberFormat="1" applyFont="1" applyFill="1" applyBorder="1" applyAlignment="1">
      <alignment horizontal="distributed" vertical="center" wrapText="1"/>
    </xf>
    <xf numFmtId="208" fontId="0" fillId="0" borderId="15" xfId="55" applyNumberFormat="1" applyFont="1" applyFill="1" applyBorder="1" applyAlignment="1">
      <alignment horizontal="distributed" vertical="center"/>
    </xf>
    <xf numFmtId="208" fontId="0" fillId="0" borderId="27" xfId="55" applyNumberFormat="1" applyFont="1" applyFill="1" applyBorder="1" applyAlignment="1">
      <alignment horizontal="distributed" vertical="center" wrapText="1"/>
    </xf>
    <xf numFmtId="0" fontId="0" fillId="0" borderId="13" xfId="0" applyFont="1" applyBorder="1" applyAlignment="1">
      <alignment vertical="center"/>
    </xf>
    <xf numFmtId="0" fontId="8" fillId="0" borderId="0" xfId="0" applyFont="1" applyFill="1" applyAlignment="1">
      <alignment horizontal="center" vertical="center"/>
    </xf>
    <xf numFmtId="208" fontId="0" fillId="0" borderId="0" xfId="55" applyNumberFormat="1" applyFont="1" applyFill="1" applyAlignment="1">
      <alignment horizontal="center" vertical="center"/>
    </xf>
    <xf numFmtId="208" fontId="0" fillId="0" borderId="0" xfId="55" applyNumberFormat="1" applyFont="1" applyFill="1" applyAlignment="1">
      <alignment horizontal="center" vertical="center"/>
    </xf>
    <xf numFmtId="208" fontId="13" fillId="0" borderId="14" xfId="55" applyNumberFormat="1" applyFont="1" applyFill="1" applyBorder="1" applyAlignment="1" quotePrefix="1">
      <alignment horizontal="center" vertical="center"/>
    </xf>
    <xf numFmtId="208" fontId="13" fillId="0" borderId="14" xfId="55" applyNumberFormat="1" applyFont="1" applyFill="1" applyBorder="1" applyAlignment="1">
      <alignment horizontal="center" vertical="center"/>
    </xf>
    <xf numFmtId="208" fontId="13" fillId="0" borderId="17" xfId="55" applyNumberFormat="1" applyFont="1" applyFill="1" applyBorder="1" applyAlignment="1" quotePrefix="1">
      <alignment horizontal="center" vertical="center"/>
    </xf>
    <xf numFmtId="208" fontId="0" fillId="0" borderId="27" xfId="55" applyNumberFormat="1" applyFont="1" applyFill="1" applyBorder="1" applyAlignment="1">
      <alignment horizontal="distributed" vertical="center"/>
    </xf>
    <xf numFmtId="208" fontId="0" fillId="0" borderId="13" xfId="55" applyNumberFormat="1" applyFont="1" applyFill="1" applyBorder="1" applyAlignment="1">
      <alignment horizontal="distributed" vertical="center"/>
    </xf>
    <xf numFmtId="208" fontId="14" fillId="0" borderId="0" xfId="55" applyNumberFormat="1" applyFont="1" applyFill="1" applyAlignment="1">
      <alignment horizontal="center" vertical="center"/>
    </xf>
    <xf numFmtId="208" fontId="0" fillId="33" borderId="0" xfId="0" applyNumberFormat="1" applyFont="1" applyFill="1" applyAlignment="1">
      <alignment vertical="center"/>
    </xf>
    <xf numFmtId="0" fontId="0" fillId="0" borderId="0" xfId="0" applyFont="1" applyAlignment="1">
      <alignment vertical="center"/>
    </xf>
    <xf numFmtId="208" fontId="0" fillId="0" borderId="40" xfId="0" applyNumberFormat="1" applyFont="1" applyBorder="1" applyAlignment="1">
      <alignment vertical="center"/>
    </xf>
    <xf numFmtId="0" fontId="0" fillId="0" borderId="40" xfId="0" applyFont="1" applyBorder="1" applyAlignment="1">
      <alignment vertical="center"/>
    </xf>
    <xf numFmtId="208" fontId="0" fillId="0" borderId="55" xfId="0" applyNumberFormat="1" applyFont="1" applyFill="1" applyBorder="1" applyAlignment="1">
      <alignment horizontal="right" vertical="center"/>
    </xf>
    <xf numFmtId="208" fontId="0" fillId="0" borderId="54" xfId="0" applyNumberFormat="1" applyFont="1" applyFill="1" applyBorder="1" applyAlignment="1">
      <alignment horizontal="right" vertical="center"/>
    </xf>
    <xf numFmtId="208" fontId="0" fillId="0" borderId="0" xfId="0" applyNumberFormat="1" applyFont="1" applyAlignment="1">
      <alignment vertical="center"/>
    </xf>
    <xf numFmtId="208" fontId="0" fillId="33" borderId="26" xfId="0" applyNumberFormat="1" applyFont="1" applyFill="1" applyBorder="1" applyAlignment="1">
      <alignment horizontal="right" vertical="center"/>
    </xf>
    <xf numFmtId="208" fontId="0" fillId="33" borderId="56" xfId="0" applyNumberFormat="1" applyFont="1" applyFill="1" applyBorder="1" applyAlignment="1">
      <alignment horizontal="right" vertical="center"/>
    </xf>
    <xf numFmtId="208" fontId="0" fillId="0" borderId="27" xfId="0" applyNumberFormat="1" applyFont="1" applyFill="1" applyBorder="1" applyAlignment="1">
      <alignment horizontal="right" vertical="center"/>
    </xf>
    <xf numFmtId="208" fontId="0" fillId="0" borderId="57" xfId="0" applyNumberFormat="1" applyFont="1" applyFill="1" applyBorder="1" applyAlignment="1">
      <alignment horizontal="right" vertical="center"/>
    </xf>
    <xf numFmtId="208" fontId="0" fillId="0" borderId="58" xfId="0" applyNumberFormat="1" applyFont="1" applyFill="1" applyBorder="1" applyAlignment="1">
      <alignment horizontal="right" vertical="center"/>
    </xf>
    <xf numFmtId="208" fontId="0" fillId="0" borderId="59" xfId="0" applyNumberFormat="1" applyFont="1" applyFill="1" applyBorder="1" applyAlignment="1">
      <alignment horizontal="right" vertical="center"/>
    </xf>
    <xf numFmtId="208" fontId="0" fillId="33" borderId="55" xfId="75" applyNumberFormat="1" applyFont="1" applyFill="1" applyBorder="1" applyAlignment="1">
      <alignment horizontal="right" vertical="center"/>
      <protection/>
    </xf>
    <xf numFmtId="208" fontId="0" fillId="33" borderId="54" xfId="75" applyNumberFormat="1" applyFont="1" applyFill="1" applyBorder="1" applyAlignment="1">
      <alignment horizontal="right" vertical="center"/>
      <protection/>
    </xf>
    <xf numFmtId="208" fontId="0" fillId="0" borderId="60" xfId="0" applyNumberFormat="1" applyFont="1" applyFill="1" applyBorder="1" applyAlignment="1">
      <alignment horizontal="right" vertical="center"/>
    </xf>
    <xf numFmtId="208" fontId="0" fillId="0" borderId="52" xfId="0" applyNumberFormat="1" applyFont="1" applyFill="1" applyBorder="1" applyAlignment="1">
      <alignment horizontal="right" vertical="center"/>
    </xf>
    <xf numFmtId="208" fontId="0" fillId="33" borderId="58" xfId="0" applyNumberFormat="1" applyFont="1" applyFill="1" applyBorder="1" applyAlignment="1">
      <alignment horizontal="right" vertical="center"/>
    </xf>
    <xf numFmtId="208" fontId="0" fillId="33" borderId="59" xfId="0" applyNumberFormat="1" applyFont="1" applyFill="1" applyBorder="1" applyAlignment="1">
      <alignment horizontal="right" vertical="center"/>
    </xf>
    <xf numFmtId="208" fontId="0" fillId="33" borderId="61" xfId="0" applyNumberFormat="1" applyFont="1" applyFill="1" applyBorder="1" applyAlignment="1">
      <alignment horizontal="right" vertical="center"/>
    </xf>
    <xf numFmtId="208" fontId="0" fillId="33" borderId="62" xfId="0" applyNumberFormat="1" applyFont="1" applyFill="1" applyBorder="1" applyAlignment="1">
      <alignment horizontal="right" vertical="center"/>
    </xf>
    <xf numFmtId="208" fontId="0" fillId="33" borderId="63" xfId="0" applyNumberFormat="1" applyFont="1" applyFill="1" applyBorder="1" applyAlignment="1">
      <alignment horizontal="right" vertical="center"/>
    </xf>
    <xf numFmtId="208" fontId="0" fillId="33" borderId="34" xfId="0" applyNumberFormat="1" applyFont="1" applyFill="1" applyBorder="1" applyAlignment="1">
      <alignment horizontal="right" vertical="center"/>
    </xf>
    <xf numFmtId="0" fontId="10" fillId="0" borderId="32" xfId="0" applyFont="1" applyFill="1" applyBorder="1" applyAlignment="1">
      <alignment horizontal="distributed" vertical="center"/>
    </xf>
    <xf numFmtId="208" fontId="0" fillId="33" borderId="63" xfId="0" applyNumberFormat="1" applyFill="1" applyBorder="1" applyAlignment="1">
      <alignment horizontal="right"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0" fillId="0" borderId="32" xfId="0" applyFont="1" applyBorder="1" applyAlignment="1">
      <alignment horizontal="distributed" vertical="center"/>
    </xf>
    <xf numFmtId="0" fontId="14" fillId="0" borderId="0" xfId="75" applyFont="1" applyFill="1" applyAlignment="1">
      <alignment horizontal="center" vertical="center"/>
      <protection/>
    </xf>
    <xf numFmtId="0" fontId="0" fillId="0" borderId="0" xfId="75" applyFont="1" applyFill="1" applyAlignment="1">
      <alignment horizontal="center" vertical="center"/>
      <protection/>
    </xf>
    <xf numFmtId="0" fontId="0" fillId="0" borderId="0" xfId="75" applyFont="1" applyFill="1" applyAlignment="1">
      <alignment horizontal="center" vertical="center"/>
      <protection/>
    </xf>
    <xf numFmtId="0" fontId="0" fillId="0" borderId="50" xfId="75" applyFont="1" applyFill="1" applyBorder="1" applyAlignment="1">
      <alignment horizontal="center" vertical="center"/>
      <protection/>
    </xf>
    <xf numFmtId="0" fontId="0" fillId="0" borderId="1" xfId="75" applyFont="1" applyFill="1" applyBorder="1" applyAlignment="1">
      <alignment horizontal="center" vertical="center"/>
      <protection/>
    </xf>
    <xf numFmtId="0" fontId="0" fillId="0" borderId="54" xfId="75" applyFont="1" applyFill="1" applyBorder="1" applyAlignment="1">
      <alignment horizontal="center" vertical="center"/>
      <protection/>
    </xf>
    <xf numFmtId="0" fontId="8" fillId="0" borderId="0" xfId="76" applyFont="1" applyFill="1" applyAlignment="1">
      <alignment horizontal="center" vertical="center"/>
      <protection/>
    </xf>
    <xf numFmtId="208" fontId="0" fillId="0" borderId="0" xfId="55" applyNumberFormat="1" applyFont="1" applyFill="1" applyAlignment="1">
      <alignment horizontal="center" vertical="center"/>
    </xf>
    <xf numFmtId="208" fontId="0" fillId="0" borderId="27" xfId="55" applyNumberFormat="1" applyFont="1" applyFill="1" applyBorder="1" applyAlignment="1">
      <alignment horizontal="distributed" vertical="center" wrapText="1"/>
    </xf>
    <xf numFmtId="208" fontId="0" fillId="0" borderId="13" xfId="55" applyNumberFormat="1" applyFont="1" applyFill="1" applyBorder="1" applyAlignment="1">
      <alignment horizontal="distributed" vertical="center" wrapText="1"/>
    </xf>
    <xf numFmtId="208" fontId="0" fillId="0" borderId="27" xfId="55" applyNumberFormat="1" applyFont="1" applyFill="1" applyBorder="1" applyAlignment="1">
      <alignment horizontal="distributed" vertical="center"/>
    </xf>
    <xf numFmtId="208" fontId="0" fillId="0" borderId="13" xfId="55" applyNumberFormat="1" applyFont="1" applyFill="1" applyBorder="1" applyAlignment="1">
      <alignment horizontal="distributed" vertical="center"/>
    </xf>
    <xf numFmtId="208" fontId="0" fillId="0" borderId="64" xfId="55" applyNumberFormat="1" applyFont="1" applyFill="1" applyBorder="1" applyAlignment="1">
      <alignment horizontal="distributed" vertical="center"/>
    </xf>
    <xf numFmtId="208" fontId="0" fillId="0" borderId="65" xfId="55" applyNumberFormat="1" applyFont="1" applyFill="1" applyBorder="1" applyAlignment="1">
      <alignment horizontal="distributed" vertical="center"/>
    </xf>
    <xf numFmtId="208" fontId="0" fillId="33" borderId="63" xfId="75" applyNumberFormat="1" applyFont="1" applyFill="1" applyBorder="1" applyAlignment="1">
      <alignment horizontal="right" vertical="center"/>
      <protection/>
    </xf>
    <xf numFmtId="208" fontId="0" fillId="33" borderId="34" xfId="75" applyNumberFormat="1" applyFont="1" applyFill="1" applyBorder="1" applyAlignment="1">
      <alignment horizontal="right" vertical="center"/>
      <protection/>
    </xf>
    <xf numFmtId="208" fontId="0" fillId="0" borderId="58" xfId="75" applyNumberFormat="1" applyFont="1" applyFill="1" applyBorder="1" applyAlignment="1">
      <alignment horizontal="right" vertical="center"/>
      <protection/>
    </xf>
    <xf numFmtId="208" fontId="0" fillId="0" borderId="59" xfId="75" applyNumberFormat="1" applyFont="1" applyFill="1" applyBorder="1" applyAlignment="1">
      <alignment horizontal="right" vertical="center"/>
      <protection/>
    </xf>
    <xf numFmtId="0" fontId="10" fillId="0" borderId="32" xfId="75" applyFont="1" applyFill="1" applyBorder="1" applyAlignment="1">
      <alignment horizontal="distributed" vertical="center"/>
      <protection/>
    </xf>
    <xf numFmtId="0" fontId="10" fillId="0" borderId="31" xfId="75" applyFont="1" applyFill="1" applyBorder="1" applyAlignment="1">
      <alignment horizontal="distributed" vertical="center"/>
      <protection/>
    </xf>
    <xf numFmtId="208" fontId="0" fillId="0" borderId="27" xfId="75" applyNumberFormat="1" applyFont="1" applyFill="1" applyBorder="1" applyAlignment="1">
      <alignment horizontal="right" vertical="center"/>
      <protection/>
    </xf>
    <xf numFmtId="208" fontId="0" fillId="0" borderId="57" xfId="75" applyNumberFormat="1" applyFont="1" applyFill="1" applyBorder="1" applyAlignment="1">
      <alignment horizontal="right" vertical="center"/>
      <protection/>
    </xf>
    <xf numFmtId="0" fontId="14" fillId="0" borderId="0" xfId="75" applyFont="1" applyAlignment="1">
      <alignment horizontal="center" vertical="center"/>
      <protection/>
    </xf>
    <xf numFmtId="0" fontId="0" fillId="0" borderId="0" xfId="75" applyFont="1" applyAlignment="1">
      <alignment horizontal="center" vertical="center"/>
      <protection/>
    </xf>
    <xf numFmtId="0" fontId="0" fillId="0" borderId="0" xfId="75" applyFont="1" applyAlignment="1">
      <alignment horizontal="center" vertical="center"/>
      <protection/>
    </xf>
    <xf numFmtId="0" fontId="10" fillId="0" borderId="32" xfId="75" applyFont="1" applyBorder="1" applyAlignment="1">
      <alignment horizontal="distributed" vertical="center"/>
      <protection/>
    </xf>
    <xf numFmtId="0" fontId="10" fillId="0" borderId="31" xfId="75" applyFont="1" applyBorder="1" applyAlignment="1">
      <alignment horizontal="distributed" vertical="center"/>
      <protection/>
    </xf>
    <xf numFmtId="208" fontId="0" fillId="33" borderId="61" xfId="75" applyNumberFormat="1" applyFont="1" applyFill="1" applyBorder="1" applyAlignment="1">
      <alignment horizontal="right" vertical="center"/>
      <protection/>
    </xf>
    <xf numFmtId="208" fontId="0" fillId="33" borderId="62" xfId="75" applyNumberFormat="1" applyFont="1" applyFill="1" applyBorder="1" applyAlignment="1">
      <alignment horizontal="right" vertical="center"/>
      <protection/>
    </xf>
    <xf numFmtId="208" fontId="0" fillId="33" borderId="26" xfId="75" applyNumberFormat="1" applyFont="1" applyFill="1" applyBorder="1" applyAlignment="1">
      <alignment horizontal="right" vertical="center"/>
      <protection/>
    </xf>
    <xf numFmtId="208" fontId="0" fillId="33" borderId="56" xfId="75" applyNumberFormat="1" applyFont="1" applyFill="1" applyBorder="1" applyAlignment="1">
      <alignment horizontal="right" vertical="center"/>
      <protection/>
    </xf>
    <xf numFmtId="208" fontId="0" fillId="0" borderId="55" xfId="75" applyNumberFormat="1" applyFont="1" applyFill="1" applyBorder="1" applyAlignment="1">
      <alignment horizontal="right" vertical="center"/>
      <protection/>
    </xf>
    <xf numFmtId="208" fontId="0" fillId="0" borderId="54" xfId="75" applyNumberFormat="1" applyFont="1" applyFill="1" applyBorder="1" applyAlignment="1">
      <alignment horizontal="right" vertical="center"/>
      <protection/>
    </xf>
    <xf numFmtId="208" fontId="0" fillId="33" borderId="27" xfId="75" applyNumberFormat="1" applyFont="1" applyFill="1" applyBorder="1" applyAlignment="1">
      <alignment horizontal="right" vertical="center"/>
      <protection/>
    </xf>
    <xf numFmtId="208" fontId="0" fillId="33" borderId="57" xfId="75" applyNumberFormat="1" applyFont="1" applyFill="1" applyBorder="1" applyAlignment="1">
      <alignment horizontal="right" vertical="center"/>
      <protection/>
    </xf>
    <xf numFmtId="208" fontId="0" fillId="0" borderId="60" xfId="75" applyNumberFormat="1" applyFont="1" applyFill="1" applyBorder="1" applyAlignment="1">
      <alignment horizontal="right" vertical="center"/>
      <protection/>
    </xf>
    <xf numFmtId="208" fontId="0" fillId="0" borderId="52" xfId="75" applyNumberFormat="1" applyFont="1" applyFill="1" applyBorder="1" applyAlignment="1">
      <alignment horizontal="right" vertical="center"/>
      <protection/>
    </xf>
    <xf numFmtId="0" fontId="0" fillId="0" borderId="0" xfId="75" applyFont="1" applyFill="1" applyAlignment="1">
      <alignment horizontal="center" vertical="center"/>
      <protection/>
    </xf>
    <xf numFmtId="0" fontId="0" fillId="0" borderId="50" xfId="75" applyFont="1" applyFill="1" applyBorder="1" applyAlignment="1">
      <alignment horizontal="center" vertical="center"/>
      <protection/>
    </xf>
    <xf numFmtId="0" fontId="0" fillId="0" borderId="1" xfId="75" applyFont="1" applyFill="1" applyBorder="1" applyAlignment="1">
      <alignment horizontal="center" vertical="center"/>
      <protection/>
    </xf>
    <xf numFmtId="0" fontId="0" fillId="0" borderId="54" xfId="75" applyFont="1" applyFill="1" applyBorder="1" applyAlignment="1">
      <alignment horizontal="center" vertical="center"/>
      <protection/>
    </xf>
    <xf numFmtId="0" fontId="14" fillId="0" borderId="0" xfId="76" applyFont="1" applyFill="1" applyAlignment="1">
      <alignment horizontal="center" vertical="center"/>
      <protection/>
    </xf>
    <xf numFmtId="208" fontId="0" fillId="0" borderId="26" xfId="55" applyNumberFormat="1" applyFont="1" applyFill="1" applyBorder="1" applyAlignment="1">
      <alignment horizontal="distributed" vertical="center"/>
    </xf>
    <xf numFmtId="208" fontId="0" fillId="33" borderId="58" xfId="75" applyNumberFormat="1" applyFont="1" applyFill="1" applyBorder="1" applyAlignment="1">
      <alignment horizontal="right" vertical="center"/>
      <protection/>
    </xf>
    <xf numFmtId="0" fontId="0" fillId="0" borderId="59" xfId="0" applyBorder="1" applyAlignment="1">
      <alignment horizontal="righ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2" xfId="45"/>
    <cellStyle name="パーセント()" xfId="46"/>
    <cellStyle name="パーセント(0.00)" xfId="47"/>
    <cellStyle name="パーセント[0.00]" xfId="48"/>
    <cellStyle name="Hyperlink" xfId="49"/>
    <cellStyle name="メモ" xfId="50"/>
    <cellStyle name="リンク セル" xfId="51"/>
    <cellStyle name="悪い" xfId="52"/>
    <cellStyle name="計算" xfId="53"/>
    <cellStyle name="警告文" xfId="54"/>
    <cellStyle name="Comma [0]" xfId="55"/>
    <cellStyle name="Comma" xfId="56"/>
    <cellStyle name="桁区切り 2" xfId="57"/>
    <cellStyle name="桁区切り 3" xfId="58"/>
    <cellStyle name="見出し 1" xfId="59"/>
    <cellStyle name="見出し 2" xfId="60"/>
    <cellStyle name="見出し 3" xfId="61"/>
    <cellStyle name="見出し 4" xfId="62"/>
    <cellStyle name="見出し１" xfId="63"/>
    <cellStyle name="集計" xfId="64"/>
    <cellStyle name="出力" xfId="65"/>
    <cellStyle name="折り返し" xfId="66"/>
    <cellStyle name="説明文" xfId="67"/>
    <cellStyle name="Currency [0]" xfId="68"/>
    <cellStyle name="Currency" xfId="69"/>
    <cellStyle name="入力" xfId="70"/>
    <cellStyle name="標準 2" xfId="71"/>
    <cellStyle name="標準 3" xfId="72"/>
    <cellStyle name="標準 4" xfId="73"/>
    <cellStyle name="標準_070611総務省方式改訂モデル普通会計財務書類雛形" xfId="74"/>
    <cellStyle name="標準_普通会計３章モデル財務諸表の雛形" xfId="75"/>
    <cellStyle name="標準_普通会計３章モデル財務諸表の雛形仕掛中"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1</xdr:row>
      <xdr:rowOff>0</xdr:rowOff>
    </xdr:from>
    <xdr:to>
      <xdr:col>8</xdr:col>
      <xdr:colOff>314325</xdr:colOff>
      <xdr:row>2</xdr:row>
      <xdr:rowOff>228600</xdr:rowOff>
    </xdr:to>
    <xdr:sp>
      <xdr:nvSpPr>
        <xdr:cNvPr id="1" name="AutoShape 4"/>
        <xdr:cNvSpPr>
          <a:spLocks/>
        </xdr:cNvSpPr>
      </xdr:nvSpPr>
      <xdr:spPr>
        <a:xfrm>
          <a:off x="6448425" y="266700"/>
          <a:ext cx="1790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0</xdr:row>
      <xdr:rowOff>257175</xdr:rowOff>
    </xdr:from>
    <xdr:to>
      <xdr:col>7</xdr:col>
      <xdr:colOff>1066800</xdr:colOff>
      <xdr:row>2</xdr:row>
      <xdr:rowOff>228600</xdr:rowOff>
    </xdr:to>
    <xdr:sp>
      <xdr:nvSpPr>
        <xdr:cNvPr id="1" name="AutoShape 1"/>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2" name="AutoShape 2"/>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3" name="AutoShape 3"/>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4" name="AutoShape 4"/>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5" name="AutoShape 5"/>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6" name="AutoShape 6"/>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7" name="AutoShape 7"/>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8" name="AutoShape 8"/>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9" name="AutoShape 9"/>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10" name="AutoShape 10"/>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11" name="AutoShape 11"/>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12" name="AutoShape 12"/>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1</xdr:row>
      <xdr:rowOff>28575</xdr:rowOff>
    </xdr:from>
    <xdr:to>
      <xdr:col>1</xdr:col>
      <xdr:colOff>866775</xdr:colOff>
      <xdr:row>3</xdr:row>
      <xdr:rowOff>0</xdr:rowOff>
    </xdr:to>
    <xdr:sp>
      <xdr:nvSpPr>
        <xdr:cNvPr id="1" name="AutoShape 1"/>
        <xdr:cNvSpPr>
          <a:spLocks/>
        </xdr:cNvSpPr>
      </xdr:nvSpPr>
      <xdr:spPr>
        <a:xfrm>
          <a:off x="1028700" y="29527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76200</xdr:colOff>
      <xdr:row>3</xdr:row>
      <xdr:rowOff>0</xdr:rowOff>
    </xdr:to>
    <xdr:sp>
      <xdr:nvSpPr>
        <xdr:cNvPr id="2" name="AutoShape 2"/>
        <xdr:cNvSpPr>
          <a:spLocks/>
        </xdr:cNvSpPr>
      </xdr:nvSpPr>
      <xdr:spPr>
        <a:xfrm>
          <a:off x="3257550" y="266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1</xdr:row>
      <xdr:rowOff>28575</xdr:rowOff>
    </xdr:from>
    <xdr:to>
      <xdr:col>1</xdr:col>
      <xdr:colOff>866775</xdr:colOff>
      <xdr:row>3</xdr:row>
      <xdr:rowOff>0</xdr:rowOff>
    </xdr:to>
    <xdr:sp>
      <xdr:nvSpPr>
        <xdr:cNvPr id="3" name="AutoShape 3"/>
        <xdr:cNvSpPr>
          <a:spLocks/>
        </xdr:cNvSpPr>
      </xdr:nvSpPr>
      <xdr:spPr>
        <a:xfrm>
          <a:off x="1028700" y="29527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76200</xdr:colOff>
      <xdr:row>3</xdr:row>
      <xdr:rowOff>0</xdr:rowOff>
    </xdr:to>
    <xdr:sp>
      <xdr:nvSpPr>
        <xdr:cNvPr id="4" name="AutoShape 4"/>
        <xdr:cNvSpPr>
          <a:spLocks/>
        </xdr:cNvSpPr>
      </xdr:nvSpPr>
      <xdr:spPr>
        <a:xfrm>
          <a:off x="3257550" y="266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1</xdr:row>
      <xdr:rowOff>28575</xdr:rowOff>
    </xdr:from>
    <xdr:to>
      <xdr:col>1</xdr:col>
      <xdr:colOff>866775</xdr:colOff>
      <xdr:row>3</xdr:row>
      <xdr:rowOff>0</xdr:rowOff>
    </xdr:to>
    <xdr:sp>
      <xdr:nvSpPr>
        <xdr:cNvPr id="5" name="AutoShape 5"/>
        <xdr:cNvSpPr>
          <a:spLocks/>
        </xdr:cNvSpPr>
      </xdr:nvSpPr>
      <xdr:spPr>
        <a:xfrm>
          <a:off x="1028700" y="29527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76200</xdr:colOff>
      <xdr:row>3</xdr:row>
      <xdr:rowOff>0</xdr:rowOff>
    </xdr:to>
    <xdr:sp>
      <xdr:nvSpPr>
        <xdr:cNvPr id="6" name="AutoShape 6"/>
        <xdr:cNvSpPr>
          <a:spLocks/>
        </xdr:cNvSpPr>
      </xdr:nvSpPr>
      <xdr:spPr>
        <a:xfrm>
          <a:off x="3257550" y="266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1</xdr:row>
      <xdr:rowOff>28575</xdr:rowOff>
    </xdr:from>
    <xdr:to>
      <xdr:col>1</xdr:col>
      <xdr:colOff>866775</xdr:colOff>
      <xdr:row>3</xdr:row>
      <xdr:rowOff>0</xdr:rowOff>
    </xdr:to>
    <xdr:sp>
      <xdr:nvSpPr>
        <xdr:cNvPr id="7" name="AutoShape 7"/>
        <xdr:cNvSpPr>
          <a:spLocks/>
        </xdr:cNvSpPr>
      </xdr:nvSpPr>
      <xdr:spPr>
        <a:xfrm>
          <a:off x="1028700" y="29527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76200</xdr:colOff>
      <xdr:row>3</xdr:row>
      <xdr:rowOff>0</xdr:rowOff>
    </xdr:to>
    <xdr:sp>
      <xdr:nvSpPr>
        <xdr:cNvPr id="8" name="AutoShape 8"/>
        <xdr:cNvSpPr>
          <a:spLocks/>
        </xdr:cNvSpPr>
      </xdr:nvSpPr>
      <xdr:spPr>
        <a:xfrm>
          <a:off x="3257550" y="266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1</xdr:row>
      <xdr:rowOff>19050</xdr:rowOff>
    </xdr:from>
    <xdr:to>
      <xdr:col>8</xdr:col>
      <xdr:colOff>285750</xdr:colOff>
      <xdr:row>3</xdr:row>
      <xdr:rowOff>9525</xdr:rowOff>
    </xdr:to>
    <xdr:sp>
      <xdr:nvSpPr>
        <xdr:cNvPr id="1" name="AutoShape 1"/>
        <xdr:cNvSpPr>
          <a:spLocks/>
        </xdr:cNvSpPr>
      </xdr:nvSpPr>
      <xdr:spPr>
        <a:xfrm>
          <a:off x="6572250" y="285750"/>
          <a:ext cx="1790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xdr:row>
      <xdr:rowOff>0</xdr:rowOff>
    </xdr:from>
    <xdr:to>
      <xdr:col>7</xdr:col>
      <xdr:colOff>962025</xdr:colOff>
      <xdr:row>3</xdr:row>
      <xdr:rowOff>0</xdr:rowOff>
    </xdr:to>
    <xdr:sp>
      <xdr:nvSpPr>
        <xdr:cNvPr id="1" name="AutoShape 1"/>
        <xdr:cNvSpPr>
          <a:spLocks/>
        </xdr:cNvSpPr>
      </xdr:nvSpPr>
      <xdr:spPr>
        <a:xfrm>
          <a:off x="3838575" y="266700"/>
          <a:ext cx="18573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1</xdr:row>
      <xdr:rowOff>9525</xdr:rowOff>
    </xdr:from>
    <xdr:to>
      <xdr:col>1</xdr:col>
      <xdr:colOff>3000375</xdr:colOff>
      <xdr:row>2</xdr:row>
      <xdr:rowOff>180975</xdr:rowOff>
    </xdr:to>
    <xdr:sp>
      <xdr:nvSpPr>
        <xdr:cNvPr id="1" name="AutoShape 1"/>
        <xdr:cNvSpPr>
          <a:spLocks/>
        </xdr:cNvSpPr>
      </xdr:nvSpPr>
      <xdr:spPr>
        <a:xfrm>
          <a:off x="1409700" y="276225"/>
          <a:ext cx="18288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1</xdr:row>
      <xdr:rowOff>19050</xdr:rowOff>
    </xdr:from>
    <xdr:to>
      <xdr:col>8</xdr:col>
      <xdr:colOff>219075</xdr:colOff>
      <xdr:row>3</xdr:row>
      <xdr:rowOff>9525</xdr:rowOff>
    </xdr:to>
    <xdr:sp>
      <xdr:nvSpPr>
        <xdr:cNvPr id="1" name="AutoShape 2"/>
        <xdr:cNvSpPr>
          <a:spLocks/>
        </xdr:cNvSpPr>
      </xdr:nvSpPr>
      <xdr:spPr>
        <a:xfrm>
          <a:off x="6505575" y="285750"/>
          <a:ext cx="1790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1</xdr:row>
      <xdr:rowOff>0</xdr:rowOff>
    </xdr:from>
    <xdr:to>
      <xdr:col>10</xdr:col>
      <xdr:colOff>419100</xdr:colOff>
      <xdr:row>3</xdr:row>
      <xdr:rowOff>0</xdr:rowOff>
    </xdr:to>
    <xdr:sp>
      <xdr:nvSpPr>
        <xdr:cNvPr id="1" name="AutoShape 1"/>
        <xdr:cNvSpPr>
          <a:spLocks/>
        </xdr:cNvSpPr>
      </xdr:nvSpPr>
      <xdr:spPr>
        <a:xfrm>
          <a:off x="4505325" y="266700"/>
          <a:ext cx="18573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981075</xdr:colOff>
      <xdr:row>1</xdr:row>
      <xdr:rowOff>0</xdr:rowOff>
    </xdr:from>
    <xdr:to>
      <xdr:col>10</xdr:col>
      <xdr:colOff>419100</xdr:colOff>
      <xdr:row>3</xdr:row>
      <xdr:rowOff>0</xdr:rowOff>
    </xdr:to>
    <xdr:sp>
      <xdr:nvSpPr>
        <xdr:cNvPr id="2" name="AutoShape 2"/>
        <xdr:cNvSpPr>
          <a:spLocks/>
        </xdr:cNvSpPr>
      </xdr:nvSpPr>
      <xdr:spPr>
        <a:xfrm>
          <a:off x="4505325" y="266700"/>
          <a:ext cx="18573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1</xdr:row>
      <xdr:rowOff>9525</xdr:rowOff>
    </xdr:from>
    <xdr:to>
      <xdr:col>1</xdr:col>
      <xdr:colOff>3000375</xdr:colOff>
      <xdr:row>2</xdr:row>
      <xdr:rowOff>180975</xdr:rowOff>
    </xdr:to>
    <xdr:sp>
      <xdr:nvSpPr>
        <xdr:cNvPr id="1" name="AutoShape 1"/>
        <xdr:cNvSpPr>
          <a:spLocks/>
        </xdr:cNvSpPr>
      </xdr:nvSpPr>
      <xdr:spPr>
        <a:xfrm>
          <a:off x="1409700" y="276225"/>
          <a:ext cx="18288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t-tax.lc\public\Documents%20and%20Settings\07060\&#12487;&#12473;&#12463;&#12488;&#12483;&#12503;\H20&#36899;&#32080;\&#12304;&#25903;&#20986;&#12305;&#36899;&#32080;&#21462;&#24341;&#30906;&#35469;&#65288;&#65320;20&#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tax.lc\public\Users\1603\Desktop\9912_&#30000;&#37326;&#30033;&#26449;&#26989;&#21209;&#22577;&#21578;&#26360;\&#12304;&#9675;&#9675;&#24066;&#12305;&#36899;&#32080;&#36024;&#20511;&#23550;&#29031;&#34920;&#65288;H19&#65289;200902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tax.lc\public\Documents%20and%20Settings\07060\&#12487;&#12473;&#12463;&#12488;&#12483;&#12503;\H20&#36899;&#32080;\&#12304;H20&#12305;&#36899;&#32080;&#25968;&#20516;&#31639;&#23450;&#12471;&#12540;&#1248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tax.lc\public\Users\1603\Desktop\9912_&#30000;&#37326;&#30033;&#26449;&#26989;&#21209;&#22577;&#21578;&#26360;\&#12304;&#9675;&#9675;&#24066;&#12305;&#36899;&#32080;&#34892;&#25919;&#12467;&#12473;&#12488;&#35336;&#31639;&#26360;&#65288;H19&#65289;20090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t-tax.lc\public\Users\1603\Desktop\9912_&#30000;&#37326;&#30033;&#26449;&#26989;&#21209;&#22577;&#21578;&#26360;\&#25913;&#35330;&#12514;&#12487;&#12523;&#21029;&#34920;&#65288;&#12456;&#12463;&#12475;&#12523;&#12501;&#12449;&#12452;&#12523;&#65289;_090626ve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t-tax.lc\public\Users\1603\Desktop\9912_&#30000;&#37326;&#30033;&#26449;&#26989;&#21209;&#22577;&#21578;&#26360;\3&#36899;&#32080;&#32020;&#36039;&#29987;&#22793;&#21205;&#35336;&#31639;&#26360;&#65288;H19&#65289;200902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読んでね！"/>
      <sheetName val="一般会計からの繰出金（平成20年度）"/>
      <sheetName val="一般会計から水道へ（平成20年度）"/>
      <sheetName val="水道から一般会計へ（平成20年度） "/>
      <sheetName val="国保特会（平成20年度）"/>
      <sheetName val="老人特会（平成20年度）"/>
      <sheetName val="介護特会（平成20年度）"/>
      <sheetName val="介護特会（平成19年度） (3)"/>
      <sheetName val="下水特会"/>
      <sheetName val="市町村総合事務組合（平成20年度）"/>
      <sheetName val="四市複合事務組合（平成20年度）"/>
      <sheetName val="印旛利根川水防事務組合（平成20年度）"/>
      <sheetName val="北千葉広域水道企業団（平成20年度）"/>
      <sheetName val="後期高齢者医療広域連合（平成20年度）"/>
      <sheetName val="後期高齢者医療広域連合（平成20年度歳入）"/>
      <sheetName val="開発協会(平成20年度）"/>
      <sheetName val="文化・スポーツ振興財団（平成20年度）"/>
      <sheetName val="文化・スポーツ振興財団（歳入平成20年度歳入）"/>
      <sheetName val="環境緑化公社 （平成20年度）"/>
      <sheetName val="環境緑化公社 （平成20年度歳入）"/>
      <sheetName val="水道サービス（平成20年度）"/>
      <sheetName val="水道サービス（平成19年度）"/>
      <sheetName val="水道サービス（平成18年度）"/>
      <sheetName val="課名"/>
      <sheetName val="事業名"/>
      <sheetName val="R090810_歳入細節"/>
    </sheetNames>
    <sheetDataSet>
      <sheetData sheetId="23">
        <row r="2">
          <cell r="A2">
            <v>20000</v>
          </cell>
          <cell r="B2" t="str">
            <v>総務企画部</v>
          </cell>
        </row>
        <row r="3">
          <cell r="A3">
            <v>20500</v>
          </cell>
          <cell r="B3" t="str">
            <v>総務課</v>
          </cell>
        </row>
        <row r="4">
          <cell r="A4">
            <v>20900</v>
          </cell>
          <cell r="B4" t="str">
            <v>市民参加推進課</v>
          </cell>
        </row>
        <row r="5">
          <cell r="A5">
            <v>21000</v>
          </cell>
          <cell r="B5" t="str">
            <v>総合企画課</v>
          </cell>
        </row>
        <row r="6">
          <cell r="A6">
            <v>21200</v>
          </cell>
          <cell r="B6" t="str">
            <v>市民参加推進課</v>
          </cell>
        </row>
        <row r="7">
          <cell r="A7">
            <v>21500</v>
          </cell>
          <cell r="B7" t="str">
            <v>市民活動サポートセンター</v>
          </cell>
        </row>
        <row r="8">
          <cell r="A8">
            <v>22000</v>
          </cell>
          <cell r="B8" t="str">
            <v>秘書課</v>
          </cell>
        </row>
        <row r="9">
          <cell r="A9">
            <v>22500</v>
          </cell>
          <cell r="B9" t="str">
            <v>行財政改革推進課</v>
          </cell>
        </row>
        <row r="10">
          <cell r="A10">
            <v>23000</v>
          </cell>
          <cell r="B10" t="str">
            <v>広報広聴課</v>
          </cell>
        </row>
        <row r="11">
          <cell r="A11">
            <v>23500</v>
          </cell>
          <cell r="B11" t="str">
            <v>情報管理課</v>
          </cell>
        </row>
        <row r="12">
          <cell r="A12">
            <v>24000</v>
          </cell>
          <cell r="B12" t="str">
            <v>職員課</v>
          </cell>
        </row>
        <row r="13">
          <cell r="A13">
            <v>40000</v>
          </cell>
          <cell r="B13" t="str">
            <v>財務部</v>
          </cell>
        </row>
        <row r="14">
          <cell r="A14">
            <v>40500</v>
          </cell>
          <cell r="B14" t="str">
            <v>財政課</v>
          </cell>
        </row>
        <row r="15">
          <cell r="A15">
            <v>41000</v>
          </cell>
          <cell r="B15" t="str">
            <v>契約課</v>
          </cell>
        </row>
        <row r="16">
          <cell r="A16">
            <v>41500</v>
          </cell>
          <cell r="B16" t="str">
            <v>管財課</v>
          </cell>
        </row>
        <row r="17">
          <cell r="A17">
            <v>42000</v>
          </cell>
          <cell r="B17" t="str">
            <v>納税課</v>
          </cell>
        </row>
        <row r="18">
          <cell r="A18">
            <v>42500</v>
          </cell>
          <cell r="B18" t="str">
            <v>市民税課</v>
          </cell>
        </row>
        <row r="19">
          <cell r="A19">
            <v>43000</v>
          </cell>
          <cell r="B19" t="str">
            <v>資産税課</v>
          </cell>
        </row>
        <row r="20">
          <cell r="A20">
            <v>50000</v>
          </cell>
          <cell r="B20" t="str">
            <v>行財政改革推進室</v>
          </cell>
        </row>
        <row r="21">
          <cell r="A21">
            <v>50200</v>
          </cell>
          <cell r="B21" t="str">
            <v>行財政改革推進室</v>
          </cell>
        </row>
        <row r="22">
          <cell r="A22">
            <v>60000</v>
          </cell>
          <cell r="B22" t="str">
            <v>健康福祉部</v>
          </cell>
        </row>
        <row r="23">
          <cell r="A23">
            <v>60500</v>
          </cell>
          <cell r="B23" t="str">
            <v>健康福祉課</v>
          </cell>
        </row>
        <row r="24">
          <cell r="A24">
            <v>60600</v>
          </cell>
          <cell r="B24" t="str">
            <v>総合案内・相談センター</v>
          </cell>
        </row>
        <row r="25">
          <cell r="A25">
            <v>61000</v>
          </cell>
          <cell r="B25" t="str">
            <v>急病センター</v>
          </cell>
        </row>
        <row r="26">
          <cell r="A26">
            <v>61500</v>
          </cell>
          <cell r="B26" t="str">
            <v>生活支援課</v>
          </cell>
        </row>
        <row r="27">
          <cell r="A27">
            <v>62000</v>
          </cell>
          <cell r="B27" t="str">
            <v>長寿支援課</v>
          </cell>
        </row>
        <row r="28">
          <cell r="A28">
            <v>62500</v>
          </cell>
          <cell r="B28" t="str">
            <v>障害者支援課</v>
          </cell>
        </row>
        <row r="29">
          <cell r="A29">
            <v>63000</v>
          </cell>
          <cell r="B29" t="str">
            <v>児童発達支援センター</v>
          </cell>
        </row>
        <row r="30">
          <cell r="A30">
            <v>63500</v>
          </cell>
          <cell r="B30" t="str">
            <v>健康づくり課</v>
          </cell>
        </row>
        <row r="31">
          <cell r="A31">
            <v>64000</v>
          </cell>
          <cell r="B31" t="str">
            <v>保健センター</v>
          </cell>
        </row>
        <row r="32">
          <cell r="A32">
            <v>64500</v>
          </cell>
          <cell r="B32" t="str">
            <v>国保年金課</v>
          </cell>
        </row>
        <row r="33">
          <cell r="A33">
            <v>80000</v>
          </cell>
          <cell r="B33" t="str">
            <v>子ども部</v>
          </cell>
        </row>
        <row r="34">
          <cell r="A34">
            <v>80500</v>
          </cell>
          <cell r="B34" t="str">
            <v>元気子ども課</v>
          </cell>
        </row>
        <row r="35">
          <cell r="A35">
            <v>80702</v>
          </cell>
          <cell r="B35" t="str">
            <v>しろばら幼稚園</v>
          </cell>
        </row>
        <row r="36">
          <cell r="A36">
            <v>81500</v>
          </cell>
          <cell r="B36" t="str">
            <v>子育て支援課</v>
          </cell>
        </row>
        <row r="37">
          <cell r="A37">
            <v>82002</v>
          </cell>
          <cell r="B37" t="str">
            <v>しろばら幼稚園</v>
          </cell>
        </row>
        <row r="38">
          <cell r="A38">
            <v>83500</v>
          </cell>
          <cell r="B38" t="str">
            <v>母子保健課</v>
          </cell>
        </row>
        <row r="39">
          <cell r="A39">
            <v>100000</v>
          </cell>
          <cell r="B39" t="str">
            <v>生涯学習部</v>
          </cell>
        </row>
        <row r="40">
          <cell r="A40">
            <v>100100</v>
          </cell>
          <cell r="B40" t="str">
            <v>生涯学習振興課</v>
          </cell>
        </row>
        <row r="41">
          <cell r="A41">
            <v>100200</v>
          </cell>
          <cell r="B41" t="str">
            <v>総合生涯学習プラザ</v>
          </cell>
        </row>
        <row r="42">
          <cell r="A42">
            <v>100316</v>
          </cell>
          <cell r="B42" t="str">
            <v>八千代台東南公民館</v>
          </cell>
        </row>
        <row r="43">
          <cell r="A43">
            <v>100402</v>
          </cell>
          <cell r="B43" t="str">
            <v>大和田図書館</v>
          </cell>
        </row>
        <row r="44">
          <cell r="A44">
            <v>100500</v>
          </cell>
          <cell r="B44" t="str">
            <v>市民文化課</v>
          </cell>
        </row>
        <row r="45">
          <cell r="A45">
            <v>100600</v>
          </cell>
          <cell r="B45" t="str">
            <v>八千代台東南公共センター</v>
          </cell>
        </row>
        <row r="46">
          <cell r="A46">
            <v>100700</v>
          </cell>
          <cell r="B46" t="str">
            <v>総合生涯学習プラザ</v>
          </cell>
        </row>
        <row r="47">
          <cell r="A47">
            <v>101000</v>
          </cell>
          <cell r="B47" t="str">
            <v>スポーツ振興課</v>
          </cell>
        </row>
        <row r="48">
          <cell r="A48">
            <v>101100</v>
          </cell>
          <cell r="B48" t="str">
            <v>文化・スポーツ課</v>
          </cell>
        </row>
        <row r="49">
          <cell r="A49">
            <v>101500</v>
          </cell>
          <cell r="B49" t="str">
            <v>青少年課</v>
          </cell>
        </row>
        <row r="50">
          <cell r="A50">
            <v>102500</v>
          </cell>
          <cell r="B50" t="str">
            <v>男女共同参画課</v>
          </cell>
        </row>
        <row r="51">
          <cell r="A51">
            <v>103000</v>
          </cell>
          <cell r="B51" t="str">
            <v>男女共同参画センター</v>
          </cell>
        </row>
        <row r="52">
          <cell r="A52">
            <v>120000</v>
          </cell>
          <cell r="B52" t="str">
            <v>安全環境部</v>
          </cell>
        </row>
        <row r="53">
          <cell r="A53">
            <v>120500</v>
          </cell>
          <cell r="B53" t="str">
            <v>生活安全課</v>
          </cell>
        </row>
        <row r="54">
          <cell r="A54">
            <v>121000</v>
          </cell>
          <cell r="B54" t="str">
            <v>消費生活センター</v>
          </cell>
        </row>
        <row r="55">
          <cell r="A55">
            <v>121500</v>
          </cell>
          <cell r="B55" t="str">
            <v>総合防災課</v>
          </cell>
        </row>
        <row r="56">
          <cell r="A56">
            <v>122000</v>
          </cell>
          <cell r="B56" t="str">
            <v>戸籍住民課</v>
          </cell>
        </row>
        <row r="57">
          <cell r="A57">
            <v>123000</v>
          </cell>
          <cell r="B57" t="str">
            <v>交通安全対策課</v>
          </cell>
        </row>
        <row r="58">
          <cell r="A58">
            <v>123500</v>
          </cell>
          <cell r="B58" t="str">
            <v>環境保全課</v>
          </cell>
        </row>
        <row r="59">
          <cell r="A59">
            <v>124000</v>
          </cell>
          <cell r="B59" t="str">
            <v>クリーン推進課</v>
          </cell>
        </row>
        <row r="60">
          <cell r="A60">
            <v>124500</v>
          </cell>
          <cell r="B60" t="str">
            <v>清掃センター</v>
          </cell>
        </row>
        <row r="61">
          <cell r="A61">
            <v>125000</v>
          </cell>
          <cell r="B61" t="str">
            <v>衛生センター</v>
          </cell>
        </row>
        <row r="62">
          <cell r="A62">
            <v>140000</v>
          </cell>
          <cell r="B62" t="str">
            <v>都市整備部</v>
          </cell>
        </row>
        <row r="63">
          <cell r="A63">
            <v>140500</v>
          </cell>
          <cell r="B63" t="str">
            <v>都市計画課</v>
          </cell>
        </row>
        <row r="64">
          <cell r="A64">
            <v>140850</v>
          </cell>
          <cell r="B64" t="str">
            <v>特定行政庁準備室</v>
          </cell>
        </row>
        <row r="65">
          <cell r="A65">
            <v>141000</v>
          </cell>
          <cell r="B65" t="str">
            <v>建築指導課</v>
          </cell>
        </row>
        <row r="66">
          <cell r="A66">
            <v>141500</v>
          </cell>
          <cell r="B66" t="str">
            <v>都市整備課</v>
          </cell>
        </row>
        <row r="67">
          <cell r="A67">
            <v>142000</v>
          </cell>
          <cell r="B67" t="str">
            <v>大和田駅南地区土地区画整理事務所</v>
          </cell>
        </row>
        <row r="68">
          <cell r="A68">
            <v>142500</v>
          </cell>
          <cell r="B68" t="str">
            <v>公園緑地課</v>
          </cell>
        </row>
        <row r="69">
          <cell r="A69">
            <v>143000</v>
          </cell>
          <cell r="B69" t="str">
            <v>土木管理課</v>
          </cell>
        </row>
        <row r="70">
          <cell r="A70">
            <v>143500</v>
          </cell>
          <cell r="B70" t="str">
            <v>土木建設課</v>
          </cell>
        </row>
        <row r="71">
          <cell r="A71">
            <v>160000</v>
          </cell>
          <cell r="B71" t="str">
            <v>産業活力部</v>
          </cell>
        </row>
        <row r="72">
          <cell r="A72">
            <v>160500</v>
          </cell>
          <cell r="B72" t="str">
            <v>産業政策課</v>
          </cell>
        </row>
        <row r="73">
          <cell r="A73">
            <v>161000</v>
          </cell>
          <cell r="B73" t="str">
            <v>農政課</v>
          </cell>
        </row>
        <row r="74">
          <cell r="A74">
            <v>161500</v>
          </cell>
          <cell r="B74" t="str">
            <v>農業研修センター</v>
          </cell>
        </row>
        <row r="75">
          <cell r="A75">
            <v>162000</v>
          </cell>
          <cell r="B75" t="str">
            <v>ふるさとステーション</v>
          </cell>
        </row>
        <row r="76">
          <cell r="A76">
            <v>162500</v>
          </cell>
          <cell r="B76" t="str">
            <v>商工課</v>
          </cell>
        </row>
        <row r="77">
          <cell r="A77">
            <v>300000</v>
          </cell>
          <cell r="B77" t="str">
            <v>会計</v>
          </cell>
        </row>
        <row r="78">
          <cell r="A78">
            <v>300500</v>
          </cell>
          <cell r="B78" t="str">
            <v>会計課</v>
          </cell>
        </row>
        <row r="79">
          <cell r="A79">
            <v>350000</v>
          </cell>
          <cell r="B79" t="str">
            <v>議会</v>
          </cell>
        </row>
        <row r="80">
          <cell r="A80">
            <v>350500</v>
          </cell>
          <cell r="B80" t="str">
            <v>庶務課</v>
          </cell>
        </row>
        <row r="81">
          <cell r="A81">
            <v>351000</v>
          </cell>
          <cell r="B81" t="str">
            <v>議事課</v>
          </cell>
        </row>
        <row r="82">
          <cell r="A82">
            <v>400000</v>
          </cell>
          <cell r="B82" t="str">
            <v>選挙管理委員会</v>
          </cell>
        </row>
        <row r="83">
          <cell r="A83">
            <v>400500</v>
          </cell>
          <cell r="B83" t="str">
            <v>選挙管理委員会事務局</v>
          </cell>
        </row>
        <row r="84">
          <cell r="A84">
            <v>450000</v>
          </cell>
          <cell r="B84" t="str">
            <v>監査委員</v>
          </cell>
        </row>
        <row r="85">
          <cell r="A85">
            <v>450500</v>
          </cell>
          <cell r="B85" t="str">
            <v>監査委員事務局</v>
          </cell>
        </row>
        <row r="86">
          <cell r="A86">
            <v>500000</v>
          </cell>
          <cell r="B86" t="str">
            <v>農業委員会</v>
          </cell>
        </row>
        <row r="87">
          <cell r="A87">
            <v>500500</v>
          </cell>
          <cell r="B87" t="str">
            <v>農業委員会事務局</v>
          </cell>
        </row>
        <row r="88">
          <cell r="A88">
            <v>600000</v>
          </cell>
          <cell r="B88" t="str">
            <v>教育委員会</v>
          </cell>
        </row>
        <row r="89">
          <cell r="A89">
            <v>600500</v>
          </cell>
          <cell r="B89" t="str">
            <v>教育総務課</v>
          </cell>
        </row>
        <row r="90">
          <cell r="A90">
            <v>600700</v>
          </cell>
          <cell r="B90" t="str">
            <v>郷土博物館</v>
          </cell>
        </row>
        <row r="91">
          <cell r="A91">
            <v>601000</v>
          </cell>
          <cell r="B91" t="str">
            <v>学務課</v>
          </cell>
        </row>
        <row r="92">
          <cell r="A92">
            <v>601202</v>
          </cell>
          <cell r="B92" t="str">
            <v>大和田小学校</v>
          </cell>
        </row>
        <row r="93">
          <cell r="A93">
            <v>601204</v>
          </cell>
          <cell r="B93" t="str">
            <v>睦小学校</v>
          </cell>
        </row>
        <row r="94">
          <cell r="A94">
            <v>601206</v>
          </cell>
          <cell r="B94" t="str">
            <v>阿蘇小学校</v>
          </cell>
        </row>
        <row r="95">
          <cell r="A95">
            <v>601208</v>
          </cell>
          <cell r="B95" t="str">
            <v>村上小学校</v>
          </cell>
        </row>
        <row r="96">
          <cell r="A96">
            <v>601210</v>
          </cell>
          <cell r="B96" t="str">
            <v>八千代台小学校</v>
          </cell>
        </row>
        <row r="97">
          <cell r="A97">
            <v>601212</v>
          </cell>
          <cell r="B97" t="str">
            <v>八千代台東小学校</v>
          </cell>
        </row>
        <row r="98">
          <cell r="A98">
            <v>601214</v>
          </cell>
          <cell r="B98" t="str">
            <v>八千代台西小学校</v>
          </cell>
        </row>
        <row r="99">
          <cell r="A99">
            <v>601216</v>
          </cell>
          <cell r="B99" t="str">
            <v>勝田台小学校</v>
          </cell>
        </row>
        <row r="100">
          <cell r="A100">
            <v>601218</v>
          </cell>
          <cell r="B100" t="str">
            <v>勝田台南小学校</v>
          </cell>
        </row>
        <row r="101">
          <cell r="A101">
            <v>601220</v>
          </cell>
          <cell r="B101" t="str">
            <v>米本小学校</v>
          </cell>
        </row>
        <row r="102">
          <cell r="A102">
            <v>601222</v>
          </cell>
          <cell r="B102" t="str">
            <v>米本南小学校</v>
          </cell>
        </row>
        <row r="103">
          <cell r="A103">
            <v>601224</v>
          </cell>
          <cell r="B103" t="str">
            <v>西高津小学校</v>
          </cell>
        </row>
        <row r="104">
          <cell r="A104">
            <v>601226</v>
          </cell>
          <cell r="B104" t="str">
            <v>大和田南小学校</v>
          </cell>
        </row>
        <row r="105">
          <cell r="A105">
            <v>601228</v>
          </cell>
          <cell r="B105" t="str">
            <v>高津小学校</v>
          </cell>
        </row>
        <row r="106">
          <cell r="A106">
            <v>601230</v>
          </cell>
          <cell r="B106" t="str">
            <v>南高津小学校</v>
          </cell>
        </row>
        <row r="107">
          <cell r="A107">
            <v>601232</v>
          </cell>
          <cell r="B107" t="str">
            <v>村上東小学校</v>
          </cell>
        </row>
        <row r="108">
          <cell r="A108">
            <v>601234</v>
          </cell>
          <cell r="B108" t="str">
            <v>村上北小学校</v>
          </cell>
        </row>
        <row r="109">
          <cell r="A109">
            <v>601236</v>
          </cell>
          <cell r="B109" t="str">
            <v>八千代台東第二小学校</v>
          </cell>
        </row>
        <row r="110">
          <cell r="A110">
            <v>601238</v>
          </cell>
          <cell r="B110" t="str">
            <v>大和田西小学校</v>
          </cell>
        </row>
        <row r="111">
          <cell r="A111">
            <v>601240</v>
          </cell>
          <cell r="B111" t="str">
            <v>新木戸小学校</v>
          </cell>
        </row>
        <row r="112">
          <cell r="A112">
            <v>601242</v>
          </cell>
          <cell r="B112" t="str">
            <v>萱田小学校</v>
          </cell>
        </row>
        <row r="113">
          <cell r="A113">
            <v>601244</v>
          </cell>
          <cell r="B113" t="str">
            <v>萱田南小学校</v>
          </cell>
        </row>
        <row r="114">
          <cell r="A114">
            <v>601402</v>
          </cell>
          <cell r="B114" t="str">
            <v>八千代中学校</v>
          </cell>
        </row>
        <row r="115">
          <cell r="A115">
            <v>601404</v>
          </cell>
          <cell r="B115" t="str">
            <v>睦中学校</v>
          </cell>
        </row>
        <row r="116">
          <cell r="A116">
            <v>601406</v>
          </cell>
          <cell r="B116" t="str">
            <v>阿蘇中学校</v>
          </cell>
        </row>
        <row r="117">
          <cell r="A117">
            <v>601408</v>
          </cell>
          <cell r="B117" t="str">
            <v>勝田台中学校</v>
          </cell>
        </row>
        <row r="118">
          <cell r="A118">
            <v>601410</v>
          </cell>
          <cell r="B118" t="str">
            <v>大和田中学校</v>
          </cell>
        </row>
        <row r="119">
          <cell r="A119">
            <v>601412</v>
          </cell>
          <cell r="B119" t="str">
            <v>高津中学校</v>
          </cell>
        </row>
        <row r="120">
          <cell r="A120">
            <v>601414</v>
          </cell>
          <cell r="B120" t="str">
            <v>八千代台西中学校</v>
          </cell>
        </row>
        <row r="121">
          <cell r="A121">
            <v>601416</v>
          </cell>
          <cell r="B121" t="str">
            <v>村上東中学校</v>
          </cell>
        </row>
        <row r="122">
          <cell r="A122">
            <v>601418</v>
          </cell>
          <cell r="B122" t="str">
            <v>東高津中学校</v>
          </cell>
        </row>
        <row r="123">
          <cell r="A123">
            <v>601420</v>
          </cell>
          <cell r="B123" t="str">
            <v>村上中学校</v>
          </cell>
        </row>
        <row r="124">
          <cell r="A124">
            <v>601422</v>
          </cell>
          <cell r="B124" t="str">
            <v>萱田中学校</v>
          </cell>
        </row>
        <row r="125">
          <cell r="A125">
            <v>601600</v>
          </cell>
          <cell r="B125" t="str">
            <v>少年自然の家</v>
          </cell>
        </row>
        <row r="126">
          <cell r="A126">
            <v>602000</v>
          </cell>
          <cell r="B126" t="str">
            <v>指導課</v>
          </cell>
        </row>
        <row r="127">
          <cell r="A127">
            <v>602200</v>
          </cell>
          <cell r="B127" t="str">
            <v>教育センター</v>
          </cell>
        </row>
        <row r="128">
          <cell r="A128">
            <v>602400</v>
          </cell>
          <cell r="B128" t="str">
            <v>適応支援センター</v>
          </cell>
        </row>
        <row r="129">
          <cell r="A129">
            <v>602600</v>
          </cell>
          <cell r="B129" t="str">
            <v>青少年センター</v>
          </cell>
        </row>
        <row r="130">
          <cell r="A130">
            <v>603000</v>
          </cell>
          <cell r="B130" t="str">
            <v>保健体育課</v>
          </cell>
        </row>
        <row r="131">
          <cell r="A131">
            <v>603200</v>
          </cell>
          <cell r="B131" t="str">
            <v>学校給食センター</v>
          </cell>
        </row>
        <row r="132">
          <cell r="A132">
            <v>604000</v>
          </cell>
          <cell r="B132" t="str">
            <v>社会教育課</v>
          </cell>
        </row>
        <row r="133">
          <cell r="A133">
            <v>604216</v>
          </cell>
          <cell r="B133" t="str">
            <v>八千代台東南公民館</v>
          </cell>
        </row>
        <row r="134">
          <cell r="A134">
            <v>604402</v>
          </cell>
          <cell r="B134" t="str">
            <v>大和田図書館</v>
          </cell>
        </row>
        <row r="135">
          <cell r="A135">
            <v>604404</v>
          </cell>
          <cell r="B135" t="str">
            <v>八千代台図書館</v>
          </cell>
        </row>
        <row r="136">
          <cell r="A136">
            <v>604406</v>
          </cell>
          <cell r="B136" t="str">
            <v>勝田台図書館</v>
          </cell>
        </row>
        <row r="137">
          <cell r="A137">
            <v>604408</v>
          </cell>
          <cell r="B137" t="str">
            <v>緑が丘図書館</v>
          </cell>
        </row>
        <row r="138">
          <cell r="A138">
            <v>604600</v>
          </cell>
          <cell r="B138" t="str">
            <v>八千代台東南公共センター</v>
          </cell>
        </row>
        <row r="139">
          <cell r="A139">
            <v>604800</v>
          </cell>
          <cell r="B139" t="str">
            <v>青少年センター</v>
          </cell>
        </row>
        <row r="140">
          <cell r="A140">
            <v>605000</v>
          </cell>
          <cell r="B140" t="str">
            <v>郷土博物館</v>
          </cell>
        </row>
        <row r="141">
          <cell r="A141">
            <v>605200</v>
          </cell>
          <cell r="B141" t="str">
            <v>文化伝承館</v>
          </cell>
        </row>
        <row r="142">
          <cell r="A142">
            <v>620402</v>
          </cell>
          <cell r="B142" t="str">
            <v>大和田公民館</v>
          </cell>
        </row>
        <row r="143">
          <cell r="A143">
            <v>620404</v>
          </cell>
          <cell r="B143" t="str">
            <v>阿蘇公民館</v>
          </cell>
        </row>
        <row r="144">
          <cell r="A144">
            <v>620406</v>
          </cell>
          <cell r="B144" t="str">
            <v>高津公民館</v>
          </cell>
        </row>
        <row r="145">
          <cell r="A145">
            <v>620408</v>
          </cell>
          <cell r="B145" t="str">
            <v>勝田台公民館</v>
          </cell>
        </row>
        <row r="146">
          <cell r="A146">
            <v>620410</v>
          </cell>
          <cell r="B146" t="str">
            <v>八千代台公民館</v>
          </cell>
        </row>
        <row r="147">
          <cell r="A147">
            <v>620412</v>
          </cell>
          <cell r="B147" t="str">
            <v>村上公民館</v>
          </cell>
        </row>
        <row r="148">
          <cell r="A148">
            <v>620414</v>
          </cell>
          <cell r="B148" t="str">
            <v>睦公民館</v>
          </cell>
        </row>
        <row r="149">
          <cell r="A149">
            <v>621600</v>
          </cell>
          <cell r="B149" t="str">
            <v>歴史民俗資料館</v>
          </cell>
        </row>
        <row r="150">
          <cell r="A150">
            <v>700000</v>
          </cell>
          <cell r="B150" t="str">
            <v>消防本部</v>
          </cell>
        </row>
        <row r="151">
          <cell r="A151">
            <v>700500</v>
          </cell>
          <cell r="B151" t="str">
            <v>消防総務課</v>
          </cell>
        </row>
        <row r="152">
          <cell r="A152">
            <v>701000</v>
          </cell>
          <cell r="B152" t="str">
            <v>予防課</v>
          </cell>
        </row>
        <row r="153">
          <cell r="A153">
            <v>701500</v>
          </cell>
          <cell r="B153" t="str">
            <v>警防課</v>
          </cell>
        </row>
        <row r="154">
          <cell r="A154">
            <v>702000</v>
          </cell>
          <cell r="B154" t="str">
            <v>指令課</v>
          </cell>
        </row>
        <row r="155">
          <cell r="A155">
            <v>702500</v>
          </cell>
          <cell r="B155" t="str">
            <v>消防署</v>
          </cell>
        </row>
        <row r="156">
          <cell r="A156">
            <v>800000</v>
          </cell>
          <cell r="B156" t="str">
            <v>上下水道局（下水道担当）</v>
          </cell>
        </row>
        <row r="157">
          <cell r="A157">
            <v>800500</v>
          </cell>
          <cell r="B157" t="str">
            <v>経営企画課（下水道担当）</v>
          </cell>
        </row>
        <row r="158">
          <cell r="A158">
            <v>801000</v>
          </cell>
          <cell r="B158" t="str">
            <v>給排水相談課（下水道担当）</v>
          </cell>
        </row>
        <row r="159">
          <cell r="A159">
            <v>801500</v>
          </cell>
          <cell r="B159" t="str">
            <v>建設課（下水道担当）</v>
          </cell>
        </row>
        <row r="160">
          <cell r="A160">
            <v>802000</v>
          </cell>
          <cell r="B160" t="str">
            <v>維持管理課（下水道担当）</v>
          </cell>
        </row>
        <row r="161">
          <cell r="A161">
            <v>803500</v>
          </cell>
          <cell r="B161" t="str">
            <v>下水道管理事務所</v>
          </cell>
        </row>
      </sheetData>
      <sheetData sheetId="25">
        <row r="2">
          <cell r="A2">
            <v>1</v>
          </cell>
          <cell r="B2" t="str">
            <v>市民税個人現年課税分</v>
          </cell>
        </row>
        <row r="3">
          <cell r="A3">
            <v>2</v>
          </cell>
          <cell r="B3" t="str">
            <v>市民税個人滞納繰越分</v>
          </cell>
        </row>
        <row r="4">
          <cell r="A4">
            <v>3</v>
          </cell>
          <cell r="B4" t="str">
            <v>市民税法人現年課税分</v>
          </cell>
        </row>
        <row r="5">
          <cell r="A5">
            <v>4</v>
          </cell>
          <cell r="B5" t="str">
            <v>市民税法人滞納繰越分</v>
          </cell>
        </row>
        <row r="6">
          <cell r="A6">
            <v>5</v>
          </cell>
          <cell r="B6" t="str">
            <v>固定資産税現年課税分</v>
          </cell>
        </row>
        <row r="7">
          <cell r="A7">
            <v>6</v>
          </cell>
          <cell r="B7" t="str">
            <v>固定資産税滞納繰越分</v>
          </cell>
        </row>
        <row r="8">
          <cell r="A8">
            <v>7</v>
          </cell>
          <cell r="B8" t="str">
            <v>国有資産等所在市町村交付金</v>
          </cell>
        </row>
        <row r="9">
          <cell r="A9">
            <v>752</v>
          </cell>
          <cell r="B9" t="str">
            <v>国有資産等所在市町村交付金及び納付金</v>
          </cell>
        </row>
        <row r="10">
          <cell r="A10">
            <v>8</v>
          </cell>
          <cell r="B10" t="str">
            <v>軽自動車税現年課税分</v>
          </cell>
        </row>
        <row r="11">
          <cell r="A11">
            <v>9</v>
          </cell>
          <cell r="B11" t="str">
            <v>軽自動車税滞納繰越分</v>
          </cell>
        </row>
        <row r="12">
          <cell r="A12">
            <v>10</v>
          </cell>
          <cell r="B12" t="str">
            <v>市たばこ税現年課税分</v>
          </cell>
        </row>
        <row r="13">
          <cell r="A13">
            <v>360</v>
          </cell>
          <cell r="B13" t="str">
            <v>市たばこ税滞納繰越分</v>
          </cell>
        </row>
        <row r="14">
          <cell r="A14">
            <v>11</v>
          </cell>
          <cell r="B14" t="str">
            <v>特別土地保有税現年課税分</v>
          </cell>
        </row>
        <row r="15">
          <cell r="A15">
            <v>12</v>
          </cell>
          <cell r="B15" t="str">
            <v>特別土地保有税滞納繰越分</v>
          </cell>
        </row>
        <row r="16">
          <cell r="A16">
            <v>734</v>
          </cell>
          <cell r="B16" t="str">
            <v>入湯税現年課税分</v>
          </cell>
        </row>
        <row r="17">
          <cell r="A17">
            <v>13</v>
          </cell>
          <cell r="B17" t="str">
            <v>都市計画税現年課税分</v>
          </cell>
        </row>
        <row r="18">
          <cell r="A18">
            <v>14</v>
          </cell>
          <cell r="B18" t="str">
            <v>都市計画税滞納繰越分</v>
          </cell>
        </row>
        <row r="19">
          <cell r="A19">
            <v>16</v>
          </cell>
          <cell r="B19" t="str">
            <v>自動車重量譲与税</v>
          </cell>
        </row>
        <row r="20">
          <cell r="A20">
            <v>17</v>
          </cell>
          <cell r="B20" t="str">
            <v>地方道路譲与税</v>
          </cell>
        </row>
        <row r="21">
          <cell r="A21">
            <v>747</v>
          </cell>
          <cell r="B21" t="str">
            <v>所得譲与税</v>
          </cell>
        </row>
        <row r="22">
          <cell r="A22">
            <v>18</v>
          </cell>
          <cell r="B22" t="str">
            <v>利子割交付金</v>
          </cell>
        </row>
        <row r="23">
          <cell r="A23">
            <v>737</v>
          </cell>
          <cell r="B23" t="str">
            <v>配当割交付金</v>
          </cell>
        </row>
        <row r="24">
          <cell r="A24">
            <v>738</v>
          </cell>
          <cell r="B24" t="str">
            <v>株式等譲渡所得割交付金</v>
          </cell>
        </row>
        <row r="25">
          <cell r="A25">
            <v>407</v>
          </cell>
          <cell r="B25" t="str">
            <v>地方消費税交付金</v>
          </cell>
        </row>
        <row r="26">
          <cell r="A26">
            <v>19</v>
          </cell>
          <cell r="B26" t="str">
            <v>ゴルフ場利用税交付金</v>
          </cell>
        </row>
        <row r="27">
          <cell r="A27">
            <v>21</v>
          </cell>
          <cell r="B27" t="str">
            <v>自動車取得税交付金</v>
          </cell>
        </row>
        <row r="28">
          <cell r="A28">
            <v>22</v>
          </cell>
          <cell r="B28" t="str">
            <v>国有提供施設等所在市町村助成交付金</v>
          </cell>
        </row>
        <row r="29">
          <cell r="A29">
            <v>518</v>
          </cell>
          <cell r="B29" t="str">
            <v>地方特例交付金</v>
          </cell>
        </row>
        <row r="30">
          <cell r="A30">
            <v>899</v>
          </cell>
          <cell r="B30" t="str">
            <v>特別交付金</v>
          </cell>
        </row>
        <row r="31">
          <cell r="A31">
            <v>972</v>
          </cell>
          <cell r="B31" t="str">
            <v>地方税等減収補てん臨時交付金</v>
          </cell>
        </row>
        <row r="32">
          <cell r="A32">
            <v>412</v>
          </cell>
          <cell r="B32" t="str">
            <v>普通交付税</v>
          </cell>
        </row>
        <row r="33">
          <cell r="A33">
            <v>23</v>
          </cell>
          <cell r="B33" t="str">
            <v>特別交付税</v>
          </cell>
        </row>
        <row r="34">
          <cell r="A34">
            <v>24</v>
          </cell>
          <cell r="B34" t="str">
            <v>交通安全対策特別交付金</v>
          </cell>
        </row>
        <row r="35">
          <cell r="A35">
            <v>27</v>
          </cell>
          <cell r="B35" t="str">
            <v>養護老人ホーム入所者負担金</v>
          </cell>
        </row>
        <row r="36">
          <cell r="A36">
            <v>25</v>
          </cell>
          <cell r="B36" t="str">
            <v>ホームヘルプサービス事業負担金</v>
          </cell>
        </row>
        <row r="37">
          <cell r="A37">
            <v>566</v>
          </cell>
          <cell r="B37" t="str">
            <v>配食サービス事業負担金</v>
          </cell>
        </row>
        <row r="38">
          <cell r="A38">
            <v>559</v>
          </cell>
          <cell r="B38" t="str">
            <v>生きがいデイサービス事業負担金</v>
          </cell>
        </row>
        <row r="39">
          <cell r="A39">
            <v>560</v>
          </cell>
          <cell r="B39" t="str">
            <v>緊急一時保護事業負担金</v>
          </cell>
        </row>
        <row r="40">
          <cell r="A40">
            <v>881</v>
          </cell>
          <cell r="B40" t="str">
            <v>はいかい高齢者家族支援サービス事業負担金</v>
          </cell>
        </row>
        <row r="41">
          <cell r="A41">
            <v>892</v>
          </cell>
          <cell r="B41" t="str">
            <v>後期高齢者医療広域連合派遣職員給与等負担金</v>
          </cell>
        </row>
        <row r="42">
          <cell r="A42">
            <v>32</v>
          </cell>
          <cell r="B42" t="str">
            <v>入院助産施設措置費負担金</v>
          </cell>
        </row>
        <row r="43">
          <cell r="A43">
            <v>843</v>
          </cell>
          <cell r="B43" t="str">
            <v>ホームヘルプサービス事業負担金</v>
          </cell>
        </row>
        <row r="44">
          <cell r="A44">
            <v>33</v>
          </cell>
          <cell r="B44" t="str">
            <v>保育園児童運営費負担金</v>
          </cell>
        </row>
        <row r="45">
          <cell r="A45">
            <v>34</v>
          </cell>
          <cell r="B45" t="str">
            <v>日本スポーツ振興センター共済掛金負担金</v>
          </cell>
        </row>
        <row r="46">
          <cell r="A46">
            <v>854</v>
          </cell>
          <cell r="B46" t="str">
            <v>障害児療育入所負担金</v>
          </cell>
        </row>
        <row r="47">
          <cell r="A47">
            <v>644</v>
          </cell>
          <cell r="B47" t="str">
            <v>母子生活支援施設措置費負担金</v>
          </cell>
        </row>
        <row r="48">
          <cell r="A48">
            <v>36</v>
          </cell>
          <cell r="B48" t="str">
            <v>高野川上流排水整備事業負担金</v>
          </cell>
        </row>
        <row r="49">
          <cell r="A49">
            <v>743</v>
          </cell>
          <cell r="B49" t="str">
            <v>地域排水整備事業負担金</v>
          </cell>
        </row>
        <row r="50">
          <cell r="A50">
            <v>659</v>
          </cell>
          <cell r="B50" t="str">
            <v>西八千代北部特定土地区画整理事業負担金</v>
          </cell>
        </row>
        <row r="51">
          <cell r="A51">
            <v>660</v>
          </cell>
          <cell r="B51" t="str">
            <v>勝田地区市道整備負担金</v>
          </cell>
        </row>
        <row r="52">
          <cell r="A52">
            <v>38</v>
          </cell>
          <cell r="B52" t="str">
            <v>日本スポーツ振興センター共済掛金負担金</v>
          </cell>
        </row>
        <row r="53">
          <cell r="A53">
            <v>39</v>
          </cell>
          <cell r="B53" t="str">
            <v>日本スポーツ振興センター共済掛金負担金</v>
          </cell>
        </row>
        <row r="54">
          <cell r="A54">
            <v>40</v>
          </cell>
          <cell r="B54" t="str">
            <v>日本スポーツ振興センター共済掛金負担金</v>
          </cell>
        </row>
        <row r="55">
          <cell r="A55">
            <v>42</v>
          </cell>
          <cell r="B55" t="str">
            <v>送電線路使用料</v>
          </cell>
        </row>
        <row r="56">
          <cell r="A56">
            <v>43</v>
          </cell>
          <cell r="B56" t="str">
            <v>行政財産使用料</v>
          </cell>
        </row>
        <row r="57">
          <cell r="A57">
            <v>41</v>
          </cell>
          <cell r="B57" t="str">
            <v>文化施設使用料</v>
          </cell>
        </row>
        <row r="58">
          <cell r="A58">
            <v>44</v>
          </cell>
          <cell r="B58" t="str">
            <v>ふれあいプラザ使用料</v>
          </cell>
        </row>
        <row r="59">
          <cell r="A59">
            <v>481</v>
          </cell>
          <cell r="B59" t="str">
            <v>行政財産使用料</v>
          </cell>
        </row>
        <row r="60">
          <cell r="A60">
            <v>857</v>
          </cell>
          <cell r="B60" t="str">
            <v>児童発達支援センター使用料</v>
          </cell>
        </row>
        <row r="61">
          <cell r="A61">
            <v>45</v>
          </cell>
          <cell r="B61" t="str">
            <v>学童保育料</v>
          </cell>
        </row>
        <row r="62">
          <cell r="A62">
            <v>525</v>
          </cell>
          <cell r="B62" t="str">
            <v>農道使用料</v>
          </cell>
        </row>
        <row r="63">
          <cell r="A63">
            <v>391</v>
          </cell>
          <cell r="B63" t="str">
            <v>ふるさとステーション使用料（施設使用料分）</v>
          </cell>
        </row>
        <row r="64">
          <cell r="A64">
            <v>438</v>
          </cell>
          <cell r="B64" t="str">
            <v>ふるさとステーション使用料（会議室使用料分）</v>
          </cell>
        </row>
        <row r="65">
          <cell r="A65">
            <v>50</v>
          </cell>
          <cell r="B65" t="str">
            <v>市営駐車場使用料</v>
          </cell>
        </row>
        <row r="66">
          <cell r="A66">
            <v>48</v>
          </cell>
          <cell r="B66" t="str">
            <v>道路占用料</v>
          </cell>
        </row>
        <row r="67">
          <cell r="A67">
            <v>494</v>
          </cell>
          <cell r="B67" t="str">
            <v>排水管用地使用料</v>
          </cell>
        </row>
        <row r="68">
          <cell r="A68">
            <v>656</v>
          </cell>
          <cell r="B68" t="str">
            <v>法定外道路及び水路等占用料</v>
          </cell>
        </row>
        <row r="69">
          <cell r="A69">
            <v>49</v>
          </cell>
          <cell r="B69" t="str">
            <v>市営自転車駐車場使用料</v>
          </cell>
        </row>
        <row r="70">
          <cell r="A70">
            <v>51</v>
          </cell>
          <cell r="B70" t="str">
            <v>都市公園占用料</v>
          </cell>
        </row>
        <row r="71">
          <cell r="A71">
            <v>52</v>
          </cell>
          <cell r="B71" t="str">
            <v>都市公園使用料</v>
          </cell>
        </row>
        <row r="72">
          <cell r="A72">
            <v>789</v>
          </cell>
          <cell r="B72" t="str">
            <v>行政財産使用料</v>
          </cell>
        </row>
        <row r="73">
          <cell r="A73">
            <v>834</v>
          </cell>
          <cell r="B73" t="str">
            <v>体育館使用料</v>
          </cell>
        </row>
        <row r="74">
          <cell r="A74">
            <v>835</v>
          </cell>
          <cell r="B74" t="str">
            <v>野球場・庭球場使用料</v>
          </cell>
        </row>
        <row r="75">
          <cell r="A75">
            <v>836</v>
          </cell>
          <cell r="B75" t="str">
            <v>水泳場使用料</v>
          </cell>
        </row>
        <row r="76">
          <cell r="A76">
            <v>53</v>
          </cell>
          <cell r="B76" t="str">
            <v>市営住宅使用料</v>
          </cell>
        </row>
        <row r="77">
          <cell r="A77">
            <v>54</v>
          </cell>
          <cell r="B77" t="str">
            <v>幼稚園保育料</v>
          </cell>
        </row>
        <row r="78">
          <cell r="A78">
            <v>865</v>
          </cell>
          <cell r="B78" t="str">
            <v>総合生涯学習プラザ使用料</v>
          </cell>
        </row>
        <row r="79">
          <cell r="A79">
            <v>745</v>
          </cell>
          <cell r="B79" t="str">
            <v>緑が丘公民館集会ホール使用料</v>
          </cell>
        </row>
        <row r="80">
          <cell r="A80">
            <v>56</v>
          </cell>
          <cell r="B80" t="str">
            <v>八千代台東南公共センター使用料</v>
          </cell>
        </row>
        <row r="81">
          <cell r="A81">
            <v>841</v>
          </cell>
          <cell r="B81" t="str">
            <v>文化施設使用料</v>
          </cell>
        </row>
        <row r="82">
          <cell r="A82">
            <v>55</v>
          </cell>
          <cell r="B82" t="str">
            <v>少年自然の家使用料</v>
          </cell>
        </row>
        <row r="83">
          <cell r="A83">
            <v>866</v>
          </cell>
          <cell r="B83" t="str">
            <v>行政財産使用料</v>
          </cell>
        </row>
        <row r="84">
          <cell r="A84">
            <v>57</v>
          </cell>
          <cell r="B84" t="str">
            <v>体育館使用料</v>
          </cell>
        </row>
        <row r="85">
          <cell r="A85">
            <v>58</v>
          </cell>
          <cell r="B85" t="str">
            <v>野球場・庭球場使用料</v>
          </cell>
        </row>
        <row r="86">
          <cell r="A86">
            <v>59</v>
          </cell>
          <cell r="B86" t="str">
            <v>水泳場使用料</v>
          </cell>
        </row>
        <row r="87">
          <cell r="A87">
            <v>46</v>
          </cell>
          <cell r="B87" t="str">
            <v>急病センター使用料（保険者負担分）</v>
          </cell>
        </row>
        <row r="88">
          <cell r="A88">
            <v>47</v>
          </cell>
          <cell r="B88" t="str">
            <v>急病センター使用料（自己負担分）</v>
          </cell>
        </row>
        <row r="89">
          <cell r="A89">
            <v>589</v>
          </cell>
          <cell r="B89" t="str">
            <v>認可地縁団体の告示事項に関する証明手数料</v>
          </cell>
        </row>
        <row r="90">
          <cell r="A90">
            <v>60</v>
          </cell>
          <cell r="B90" t="str">
            <v>納税証明等手数料</v>
          </cell>
        </row>
        <row r="91">
          <cell r="A91">
            <v>61</v>
          </cell>
          <cell r="B91" t="str">
            <v>戸籍及び住民票等交付手数料</v>
          </cell>
        </row>
        <row r="92">
          <cell r="A92">
            <v>547</v>
          </cell>
          <cell r="B92" t="str">
            <v>犬の登録等手数料</v>
          </cell>
        </row>
        <row r="93">
          <cell r="A93">
            <v>63</v>
          </cell>
          <cell r="B93" t="str">
            <v>一般廃棄物処理業許可申請手数料</v>
          </cell>
        </row>
        <row r="94">
          <cell r="A94">
            <v>472</v>
          </cell>
          <cell r="B94" t="str">
            <v>指定事業許可申請手数料</v>
          </cell>
        </row>
        <row r="95">
          <cell r="A95">
            <v>473</v>
          </cell>
          <cell r="B95" t="str">
            <v>指定事業変更許可申請手数料</v>
          </cell>
        </row>
        <row r="96">
          <cell r="A96">
            <v>64</v>
          </cell>
          <cell r="B96" t="str">
            <v>し尿処理手数料</v>
          </cell>
        </row>
        <row r="97">
          <cell r="A97">
            <v>65</v>
          </cell>
          <cell r="B97" t="str">
            <v>し尿浄化槽汚泥搬入手数料</v>
          </cell>
        </row>
        <row r="98">
          <cell r="A98">
            <v>66</v>
          </cell>
          <cell r="B98" t="str">
            <v>浄化槽清掃業許可申請手数料</v>
          </cell>
        </row>
        <row r="99">
          <cell r="A99">
            <v>788</v>
          </cell>
          <cell r="B99" t="str">
            <v>粗大ごみ処理手数料</v>
          </cell>
        </row>
        <row r="100">
          <cell r="A100">
            <v>561</v>
          </cell>
          <cell r="B100" t="str">
            <v>一般廃棄物処理等手数料（指定ごみ袋分）</v>
          </cell>
        </row>
        <row r="101">
          <cell r="A101">
            <v>67</v>
          </cell>
          <cell r="B101" t="str">
            <v>一般廃棄物処理等手数料（許可業者分）</v>
          </cell>
        </row>
        <row r="102">
          <cell r="A102">
            <v>68</v>
          </cell>
          <cell r="B102" t="str">
            <v>一般廃棄物処理等手数料（一般分）</v>
          </cell>
        </row>
        <row r="103">
          <cell r="A103">
            <v>69</v>
          </cell>
          <cell r="B103" t="str">
            <v>動物死体処理手数料</v>
          </cell>
        </row>
        <row r="104">
          <cell r="A104">
            <v>70</v>
          </cell>
          <cell r="B104" t="str">
            <v>耕作証明等手数料</v>
          </cell>
        </row>
        <row r="105">
          <cell r="A105">
            <v>71</v>
          </cell>
          <cell r="B105" t="str">
            <v>屋外広告物手数料</v>
          </cell>
        </row>
        <row r="106">
          <cell r="A106">
            <v>72</v>
          </cell>
          <cell r="B106" t="str">
            <v>道路外証明等手数料</v>
          </cell>
        </row>
        <row r="107">
          <cell r="A107">
            <v>822</v>
          </cell>
          <cell r="B107" t="str">
            <v>市営自転車駐車場整理手数料</v>
          </cell>
        </row>
        <row r="108">
          <cell r="A108">
            <v>73</v>
          </cell>
          <cell r="B108" t="str">
            <v>都市計画証明手数料</v>
          </cell>
        </row>
        <row r="109">
          <cell r="A109">
            <v>75</v>
          </cell>
          <cell r="B109" t="str">
            <v>建築確認申請等手数料</v>
          </cell>
        </row>
        <row r="110">
          <cell r="A110">
            <v>77</v>
          </cell>
          <cell r="B110" t="str">
            <v>優良住宅新築認定申請手数料</v>
          </cell>
        </row>
        <row r="111">
          <cell r="A111">
            <v>76</v>
          </cell>
          <cell r="B111" t="str">
            <v>開発行為許可申請等手数料</v>
          </cell>
        </row>
        <row r="112">
          <cell r="A112">
            <v>74</v>
          </cell>
          <cell r="B112" t="str">
            <v>納税猶予の特例適用の農地等該当証明手数料</v>
          </cell>
        </row>
        <row r="113">
          <cell r="A113">
            <v>442</v>
          </cell>
          <cell r="B113" t="str">
            <v>生産緑地証明手数料</v>
          </cell>
        </row>
        <row r="114">
          <cell r="A114">
            <v>446</v>
          </cell>
          <cell r="B114" t="str">
            <v>都市計画緑地証明手数料</v>
          </cell>
        </row>
        <row r="115">
          <cell r="A115">
            <v>78</v>
          </cell>
          <cell r="B115" t="str">
            <v>危険物施設設置許可等手数料</v>
          </cell>
        </row>
        <row r="116">
          <cell r="A116">
            <v>869</v>
          </cell>
          <cell r="B116" t="str">
            <v>障害者自立支援給付費負担金</v>
          </cell>
        </row>
        <row r="117">
          <cell r="A117">
            <v>870</v>
          </cell>
          <cell r="B117" t="str">
            <v>障害者医療費負担金</v>
          </cell>
        </row>
        <row r="118">
          <cell r="A118">
            <v>83</v>
          </cell>
          <cell r="B118" t="str">
            <v>特別障害者手当等給付費負担金</v>
          </cell>
        </row>
        <row r="119">
          <cell r="A119">
            <v>79</v>
          </cell>
          <cell r="B119" t="str">
            <v>国民健康保険・保険基盤安定負担金</v>
          </cell>
        </row>
        <row r="120">
          <cell r="A120">
            <v>732</v>
          </cell>
          <cell r="B120" t="str">
            <v>国民健康保険・保険基盤安定負担金</v>
          </cell>
        </row>
        <row r="121">
          <cell r="A121">
            <v>80</v>
          </cell>
          <cell r="B121" t="str">
            <v>老人保護措置費負担金</v>
          </cell>
        </row>
        <row r="122">
          <cell r="A122">
            <v>712</v>
          </cell>
          <cell r="B122" t="str">
            <v>老人医療給付費等負担金</v>
          </cell>
        </row>
        <row r="123">
          <cell r="A123">
            <v>81</v>
          </cell>
          <cell r="B123" t="str">
            <v>知的障害者施設訓練等支援費等負担金</v>
          </cell>
        </row>
        <row r="124">
          <cell r="A124">
            <v>82</v>
          </cell>
          <cell r="B124" t="str">
            <v>身体障害者保護費負担金</v>
          </cell>
        </row>
        <row r="125">
          <cell r="A125">
            <v>84</v>
          </cell>
          <cell r="B125" t="str">
            <v>被用者児童手当負担金</v>
          </cell>
        </row>
        <row r="126">
          <cell r="A126">
            <v>85</v>
          </cell>
          <cell r="B126" t="str">
            <v>非被用者児童手当負担金</v>
          </cell>
        </row>
        <row r="127">
          <cell r="A127">
            <v>86</v>
          </cell>
          <cell r="B127" t="str">
            <v>特例給付負担金</v>
          </cell>
        </row>
        <row r="128">
          <cell r="A128">
            <v>598</v>
          </cell>
          <cell r="B128" t="str">
            <v>被用者小学校修了前特例給付負担金</v>
          </cell>
        </row>
        <row r="129">
          <cell r="A129">
            <v>599</v>
          </cell>
          <cell r="B129" t="str">
            <v>非被用者小学校修了前特例給付負担金</v>
          </cell>
        </row>
        <row r="130">
          <cell r="A130">
            <v>87</v>
          </cell>
          <cell r="B130" t="str">
            <v>母子生活支援施設措置費負担金</v>
          </cell>
        </row>
        <row r="131">
          <cell r="A131">
            <v>88</v>
          </cell>
          <cell r="B131" t="str">
            <v>入院助産施設措置費負担金</v>
          </cell>
        </row>
        <row r="132">
          <cell r="A132">
            <v>654</v>
          </cell>
          <cell r="B132" t="str">
            <v>児童扶養手当給付費負担金</v>
          </cell>
        </row>
        <row r="133">
          <cell r="A133">
            <v>89</v>
          </cell>
          <cell r="B133" t="str">
            <v>保育園児童運営費負担金</v>
          </cell>
        </row>
        <row r="134">
          <cell r="A134">
            <v>554</v>
          </cell>
          <cell r="B134" t="str">
            <v>心身障害児援護費及び結核児童療育費負担金</v>
          </cell>
        </row>
        <row r="135">
          <cell r="A135">
            <v>90</v>
          </cell>
          <cell r="B135" t="str">
            <v>生活保護費負担金</v>
          </cell>
        </row>
        <row r="136">
          <cell r="A136">
            <v>91</v>
          </cell>
          <cell r="B136" t="str">
            <v>保健事業費等負担金</v>
          </cell>
        </row>
        <row r="137">
          <cell r="A137">
            <v>375</v>
          </cell>
          <cell r="B137" t="str">
            <v>母子保健衛生費負担金</v>
          </cell>
        </row>
        <row r="138">
          <cell r="A138">
            <v>997</v>
          </cell>
          <cell r="B138" t="str">
            <v>公立学校施設整備費負担金</v>
          </cell>
        </row>
        <row r="139">
          <cell r="A139">
            <v>527</v>
          </cell>
          <cell r="B139" t="str">
            <v>公立学校施設整備費負担金</v>
          </cell>
        </row>
        <row r="140">
          <cell r="A140">
            <v>816</v>
          </cell>
          <cell r="B140" t="str">
            <v>公立学校施設整備費負担金</v>
          </cell>
        </row>
        <row r="141">
          <cell r="A141">
            <v>485</v>
          </cell>
          <cell r="B141" t="str">
            <v>公立学校施設整備費負担金</v>
          </cell>
        </row>
        <row r="142">
          <cell r="A142">
            <v>805</v>
          </cell>
          <cell r="B142" t="str">
            <v>老人医療費適正化推進費補助金</v>
          </cell>
        </row>
        <row r="143">
          <cell r="A143">
            <v>876</v>
          </cell>
          <cell r="B143" t="str">
            <v>住民情報提供システム開発費補助金</v>
          </cell>
        </row>
        <row r="144">
          <cell r="A144">
            <v>877</v>
          </cell>
          <cell r="B144" t="str">
            <v>後期高齢者医療制度保険料徴収システム開発費補助金</v>
          </cell>
        </row>
        <row r="145">
          <cell r="A145">
            <v>861</v>
          </cell>
          <cell r="B145" t="str">
            <v>地域介護・福祉空間整備等交付金</v>
          </cell>
        </row>
        <row r="146">
          <cell r="A146">
            <v>92</v>
          </cell>
          <cell r="B146" t="str">
            <v>在宅福祉事業費等補助金</v>
          </cell>
        </row>
        <row r="147">
          <cell r="A147">
            <v>871</v>
          </cell>
          <cell r="B147" t="str">
            <v>地域生活支援事業費補助金</v>
          </cell>
        </row>
        <row r="148">
          <cell r="A148">
            <v>898</v>
          </cell>
          <cell r="B148" t="str">
            <v>障害程度区分認定等事業費補助金</v>
          </cell>
        </row>
        <row r="149">
          <cell r="A149">
            <v>964</v>
          </cell>
          <cell r="B149" t="str">
            <v>高齢者医療制度円滑運営事業費補助金</v>
          </cell>
        </row>
        <row r="150">
          <cell r="A150">
            <v>978</v>
          </cell>
          <cell r="B150" t="str">
            <v>介護従事者処遇改善臨時特例交付金</v>
          </cell>
        </row>
        <row r="151">
          <cell r="A151">
            <v>790</v>
          </cell>
          <cell r="B151" t="str">
            <v>障害者自立支援・社会参加総合推進事業補助金</v>
          </cell>
        </row>
        <row r="152">
          <cell r="A152">
            <v>855</v>
          </cell>
          <cell r="B152" t="str">
            <v>障害者自立支援法施行円滑化事務補助金</v>
          </cell>
        </row>
        <row r="153">
          <cell r="A153">
            <v>95</v>
          </cell>
          <cell r="B153" t="str">
            <v>在宅心身障害児（者）福祉対策費補助金</v>
          </cell>
        </row>
        <row r="154">
          <cell r="A154">
            <v>97</v>
          </cell>
          <cell r="B154" t="str">
            <v>身体障害者福祉費補助金</v>
          </cell>
        </row>
        <row r="155">
          <cell r="A155">
            <v>806</v>
          </cell>
          <cell r="B155" t="str">
            <v>次世代育成支援対策交付金</v>
          </cell>
        </row>
        <row r="156">
          <cell r="A156">
            <v>812</v>
          </cell>
          <cell r="B156" t="str">
            <v>母子家庭自立支援給付金事業補助金</v>
          </cell>
        </row>
        <row r="157">
          <cell r="A157">
            <v>987</v>
          </cell>
          <cell r="B157" t="str">
            <v>子育て応援特別手当交付金</v>
          </cell>
        </row>
        <row r="158">
          <cell r="A158">
            <v>988</v>
          </cell>
          <cell r="B158" t="str">
            <v>子育て応援特別手当事務取扱交付金</v>
          </cell>
        </row>
        <row r="159">
          <cell r="A159">
            <v>915</v>
          </cell>
          <cell r="B159" t="str">
            <v>住宅・建築物耐震改修等事業補助金</v>
          </cell>
        </row>
        <row r="160">
          <cell r="A160">
            <v>579</v>
          </cell>
          <cell r="B160" t="str">
            <v>仕事と家庭両立支援特別援助事業費補助金</v>
          </cell>
        </row>
        <row r="161">
          <cell r="A161">
            <v>652</v>
          </cell>
          <cell r="B161" t="str">
            <v>特別保育事業費等補助金</v>
          </cell>
        </row>
        <row r="162">
          <cell r="A162">
            <v>99</v>
          </cell>
          <cell r="B162" t="str">
            <v>生活保護費補助金</v>
          </cell>
        </row>
        <row r="163">
          <cell r="A163">
            <v>831</v>
          </cell>
          <cell r="B163" t="str">
            <v>循環型社会形成推進交付金</v>
          </cell>
        </row>
        <row r="164">
          <cell r="A164">
            <v>741</v>
          </cell>
          <cell r="B164" t="str">
            <v>二酸化炭素排出抑制対策事業費等補助金</v>
          </cell>
        </row>
        <row r="165">
          <cell r="A165">
            <v>102</v>
          </cell>
          <cell r="B165" t="str">
            <v>浄化槽設置整備事業補助金</v>
          </cell>
        </row>
        <row r="166">
          <cell r="A166">
            <v>710</v>
          </cell>
          <cell r="B166" t="str">
            <v>ディーゼル車排出ガス低減対策推進費補助金</v>
          </cell>
        </row>
        <row r="167">
          <cell r="A167">
            <v>832</v>
          </cell>
          <cell r="B167" t="str">
            <v>循環型社会形成推進交付金</v>
          </cell>
        </row>
        <row r="168">
          <cell r="A168">
            <v>426</v>
          </cell>
          <cell r="B168" t="str">
            <v>廃棄物処理施設整備費補助金</v>
          </cell>
        </row>
        <row r="169">
          <cell r="A169">
            <v>882</v>
          </cell>
          <cell r="B169" t="str">
            <v>住宅・建築物耐震改修等事業補助金</v>
          </cell>
        </row>
        <row r="170">
          <cell r="A170">
            <v>111</v>
          </cell>
          <cell r="B170" t="str">
            <v>公園事業費補助金</v>
          </cell>
        </row>
        <row r="171">
          <cell r="A171">
            <v>108</v>
          </cell>
          <cell r="B171" t="str">
            <v>８・７・２号線建設事業補助金</v>
          </cell>
        </row>
        <row r="172">
          <cell r="A172">
            <v>112</v>
          </cell>
          <cell r="B172" t="str">
            <v>土地区画整理事業補助金</v>
          </cell>
        </row>
        <row r="173">
          <cell r="A173">
            <v>880</v>
          </cell>
          <cell r="B173" t="str">
            <v>公的賃貸住宅家賃対策調整補助金</v>
          </cell>
        </row>
        <row r="174">
          <cell r="A174">
            <v>953</v>
          </cell>
          <cell r="B174" t="str">
            <v>地域住宅交付金</v>
          </cell>
        </row>
        <row r="175">
          <cell r="A175">
            <v>113</v>
          </cell>
          <cell r="B175" t="str">
            <v>家賃収入補助金</v>
          </cell>
        </row>
        <row r="176">
          <cell r="A176">
            <v>984</v>
          </cell>
          <cell r="B176" t="str">
            <v>地域活性化・生活対策臨時交付金</v>
          </cell>
        </row>
        <row r="177">
          <cell r="A177">
            <v>386</v>
          </cell>
          <cell r="B177" t="str">
            <v>交通安全施設等整備事業補助金</v>
          </cell>
        </row>
        <row r="178">
          <cell r="A178">
            <v>106</v>
          </cell>
          <cell r="B178" t="str">
            <v>自転車駐車場整備事業補助金</v>
          </cell>
        </row>
        <row r="179">
          <cell r="A179">
            <v>985</v>
          </cell>
          <cell r="B179" t="str">
            <v>地域活性化・生活対策臨時交付金</v>
          </cell>
        </row>
        <row r="180">
          <cell r="A180">
            <v>935</v>
          </cell>
          <cell r="B180" t="str">
            <v>安全・安心な学校づくり交付金</v>
          </cell>
        </row>
        <row r="181">
          <cell r="A181">
            <v>117</v>
          </cell>
          <cell r="B181" t="str">
            <v>要保護児童援助費補助金</v>
          </cell>
        </row>
        <row r="182">
          <cell r="A182">
            <v>118</v>
          </cell>
          <cell r="B182" t="str">
            <v>特別支援教育就学奨励費補助金</v>
          </cell>
        </row>
        <row r="183">
          <cell r="A183">
            <v>763</v>
          </cell>
          <cell r="B183" t="str">
            <v>学校教育設備整備費等補助金（理科教育等設備整備費）</v>
          </cell>
        </row>
        <row r="184">
          <cell r="A184">
            <v>858</v>
          </cell>
          <cell r="B184" t="str">
            <v>住宅・建築物耐震改修等事業補助金</v>
          </cell>
        </row>
        <row r="185">
          <cell r="A185">
            <v>116</v>
          </cell>
          <cell r="B185" t="str">
            <v>公立学校施設整備費補助金</v>
          </cell>
        </row>
        <row r="186">
          <cell r="A186">
            <v>936</v>
          </cell>
          <cell r="B186" t="str">
            <v>安全・安心な学校づくり交付金</v>
          </cell>
        </row>
        <row r="187">
          <cell r="A187">
            <v>120</v>
          </cell>
          <cell r="B187" t="str">
            <v>要保護生徒援助費補助金</v>
          </cell>
        </row>
        <row r="188">
          <cell r="A188">
            <v>121</v>
          </cell>
          <cell r="B188" t="str">
            <v>特別支援教育就学奨励費補助金</v>
          </cell>
        </row>
        <row r="189">
          <cell r="A189">
            <v>764</v>
          </cell>
          <cell r="B189" t="str">
            <v>学校教育設備整備費等補助金（理科教育等設備整備費）</v>
          </cell>
        </row>
        <row r="190">
          <cell r="A190">
            <v>859</v>
          </cell>
          <cell r="B190" t="str">
            <v>住宅・建築物耐震改修等事業補助金</v>
          </cell>
        </row>
        <row r="191">
          <cell r="A191">
            <v>385</v>
          </cell>
          <cell r="B191" t="str">
            <v>公立学校施設整備費補助金</v>
          </cell>
        </row>
        <row r="192">
          <cell r="A192">
            <v>123</v>
          </cell>
          <cell r="B192" t="str">
            <v>幼稚園就園奨励費補助金</v>
          </cell>
        </row>
        <row r="193">
          <cell r="A193">
            <v>124</v>
          </cell>
          <cell r="B193" t="str">
            <v>埋蔵文化財等保存整備費補助金</v>
          </cell>
        </row>
        <row r="194">
          <cell r="A194">
            <v>916</v>
          </cell>
          <cell r="B194" t="str">
            <v>住宅・建築物耐震改修等事業補助金</v>
          </cell>
        </row>
        <row r="195">
          <cell r="A195">
            <v>817</v>
          </cell>
          <cell r="B195" t="str">
            <v>公立学校施設整備費補助金</v>
          </cell>
        </row>
        <row r="196">
          <cell r="A196">
            <v>818</v>
          </cell>
          <cell r="B196" t="str">
            <v>社会体育施設整備費補助金</v>
          </cell>
        </row>
        <row r="197">
          <cell r="A197">
            <v>930</v>
          </cell>
          <cell r="B197" t="str">
            <v>総合流域防災事業費補助金</v>
          </cell>
        </row>
        <row r="198">
          <cell r="A198">
            <v>957</v>
          </cell>
          <cell r="B198" t="str">
            <v>住宅・建築物耐震改修等事業補助金</v>
          </cell>
        </row>
        <row r="199">
          <cell r="A199">
            <v>962</v>
          </cell>
          <cell r="B199" t="str">
            <v>既存住民基本台帳電算処理システム改修交付金</v>
          </cell>
        </row>
        <row r="200">
          <cell r="A200">
            <v>982</v>
          </cell>
          <cell r="B200" t="str">
            <v>定額給付金給付事業費補助金</v>
          </cell>
        </row>
        <row r="201">
          <cell r="A201">
            <v>983</v>
          </cell>
          <cell r="B201" t="str">
            <v>定額給付金給付事務費補助金</v>
          </cell>
        </row>
        <row r="202">
          <cell r="A202">
            <v>986</v>
          </cell>
          <cell r="B202" t="str">
            <v>地域活性化・生活対策臨時交付金</v>
          </cell>
        </row>
        <row r="203">
          <cell r="A203">
            <v>114</v>
          </cell>
          <cell r="B203" t="str">
            <v>消防防災設備整備費補助金</v>
          </cell>
        </row>
        <row r="204">
          <cell r="A204">
            <v>115</v>
          </cell>
          <cell r="B204" t="str">
            <v>消防防災施設・設備整備費補助金</v>
          </cell>
        </row>
        <row r="205">
          <cell r="A205">
            <v>614</v>
          </cell>
          <cell r="B205" t="str">
            <v>自衛官募集事務委託金</v>
          </cell>
        </row>
        <row r="206">
          <cell r="A206">
            <v>126</v>
          </cell>
          <cell r="B206" t="str">
            <v>特別児童扶養手当事務取扱交付金</v>
          </cell>
        </row>
        <row r="207">
          <cell r="A207">
            <v>125</v>
          </cell>
          <cell r="B207" t="str">
            <v>国民年金事務費交付金</v>
          </cell>
        </row>
        <row r="208">
          <cell r="A208">
            <v>127</v>
          </cell>
          <cell r="B208" t="str">
            <v>児童手当事務取扱交付金</v>
          </cell>
        </row>
        <row r="209">
          <cell r="A209">
            <v>567</v>
          </cell>
          <cell r="B209" t="str">
            <v>児童手当事務取扱交付金</v>
          </cell>
        </row>
        <row r="210">
          <cell r="A210">
            <v>128</v>
          </cell>
          <cell r="B210" t="str">
            <v>児童扶養手当事務取扱交付金</v>
          </cell>
        </row>
        <row r="211">
          <cell r="A211">
            <v>691</v>
          </cell>
          <cell r="B211" t="str">
            <v>児童扶養手当事務取扱交付金</v>
          </cell>
        </row>
        <row r="212">
          <cell r="A212">
            <v>699</v>
          </cell>
          <cell r="B212" t="str">
            <v>畜産環境基本調査委託金</v>
          </cell>
        </row>
        <row r="213">
          <cell r="A213">
            <v>130</v>
          </cell>
          <cell r="B213" t="str">
            <v>権限委譲事務交付金</v>
          </cell>
        </row>
        <row r="214">
          <cell r="A214">
            <v>625</v>
          </cell>
          <cell r="B214" t="str">
            <v>教育委員会権限委譲事務交付金</v>
          </cell>
        </row>
        <row r="215">
          <cell r="A215">
            <v>926</v>
          </cell>
          <cell r="B215" t="str">
            <v>後期高齢者医療保険基盤安定負担金</v>
          </cell>
        </row>
        <row r="216">
          <cell r="A216">
            <v>872</v>
          </cell>
          <cell r="B216" t="str">
            <v>障害者自立支援給付費負担金</v>
          </cell>
        </row>
        <row r="217">
          <cell r="A217">
            <v>873</v>
          </cell>
          <cell r="B217" t="str">
            <v>障害者医療費負担金</v>
          </cell>
        </row>
        <row r="218">
          <cell r="A218">
            <v>131</v>
          </cell>
          <cell r="B218" t="str">
            <v>国民健康保険・保険基盤安定負担金</v>
          </cell>
        </row>
        <row r="219">
          <cell r="A219">
            <v>733</v>
          </cell>
          <cell r="B219" t="str">
            <v>国民健康保険・保険基盤安定負担金</v>
          </cell>
        </row>
        <row r="220">
          <cell r="A220">
            <v>132</v>
          </cell>
          <cell r="B220" t="str">
            <v>老人保護措置費負担金</v>
          </cell>
        </row>
        <row r="221">
          <cell r="A221">
            <v>133</v>
          </cell>
          <cell r="B221" t="str">
            <v>身体障害者保護費負担金</v>
          </cell>
        </row>
        <row r="222">
          <cell r="A222">
            <v>791</v>
          </cell>
          <cell r="B222" t="str">
            <v>知的障害者施設訓練等支援費等負担金</v>
          </cell>
        </row>
        <row r="223">
          <cell r="A223">
            <v>134</v>
          </cell>
          <cell r="B223" t="str">
            <v>被用者児童手当負担金</v>
          </cell>
        </row>
        <row r="224">
          <cell r="A224">
            <v>135</v>
          </cell>
          <cell r="B224" t="str">
            <v>非被用者児童手当負担金</v>
          </cell>
        </row>
        <row r="225">
          <cell r="A225">
            <v>600</v>
          </cell>
          <cell r="B225" t="str">
            <v>被用者小学校修了前特例給付負担金</v>
          </cell>
        </row>
        <row r="226">
          <cell r="A226">
            <v>601</v>
          </cell>
          <cell r="B226" t="str">
            <v>非被用者小学校修了前特例給付負担金</v>
          </cell>
        </row>
        <row r="227">
          <cell r="A227">
            <v>136</v>
          </cell>
          <cell r="B227" t="str">
            <v>母子生活支援施設措置費負担金</v>
          </cell>
        </row>
        <row r="228">
          <cell r="A228">
            <v>137</v>
          </cell>
          <cell r="B228" t="str">
            <v>入院助産施設措置費負担金</v>
          </cell>
        </row>
        <row r="229">
          <cell r="A229">
            <v>138</v>
          </cell>
          <cell r="B229" t="str">
            <v>保育園児童運営費負担金</v>
          </cell>
        </row>
        <row r="230">
          <cell r="A230">
            <v>580</v>
          </cell>
          <cell r="B230" t="str">
            <v>特例給付負担金</v>
          </cell>
        </row>
        <row r="231">
          <cell r="A231">
            <v>853</v>
          </cell>
          <cell r="B231" t="str">
            <v>障害児施設給付費負担金</v>
          </cell>
        </row>
        <row r="232">
          <cell r="A232">
            <v>139</v>
          </cell>
          <cell r="B232" t="str">
            <v>生活保護費負担金</v>
          </cell>
        </row>
        <row r="233">
          <cell r="A233">
            <v>141</v>
          </cell>
          <cell r="B233" t="str">
            <v>農業委員会交付金</v>
          </cell>
        </row>
        <row r="234">
          <cell r="A234">
            <v>996</v>
          </cell>
          <cell r="B234" t="str">
            <v>市町村併任職員等立入検査業務交付金</v>
          </cell>
        </row>
        <row r="235">
          <cell r="A235">
            <v>931</v>
          </cell>
          <cell r="B235" t="str">
            <v>総合流域防災事業費負担金</v>
          </cell>
        </row>
        <row r="236">
          <cell r="A236">
            <v>377</v>
          </cell>
          <cell r="B236" t="str">
            <v>母子保健事業負担金</v>
          </cell>
        </row>
        <row r="237">
          <cell r="A237">
            <v>140</v>
          </cell>
          <cell r="B237" t="str">
            <v>老人保健事業費負担金</v>
          </cell>
        </row>
        <row r="238">
          <cell r="A238">
            <v>679</v>
          </cell>
          <cell r="B238" t="str">
            <v>市町村併任職員等立入検査業務交付金</v>
          </cell>
        </row>
        <row r="239">
          <cell r="A239">
            <v>811</v>
          </cell>
          <cell r="B239" t="str">
            <v>地域コミュニティづくり推進支援事業補助金</v>
          </cell>
        </row>
        <row r="240">
          <cell r="A240">
            <v>146</v>
          </cell>
          <cell r="B240" t="str">
            <v>民生委員協議会交付金</v>
          </cell>
        </row>
        <row r="241">
          <cell r="A241">
            <v>578</v>
          </cell>
          <cell r="B241" t="str">
            <v>介護保険利用者助成費補助金</v>
          </cell>
        </row>
        <row r="242">
          <cell r="A242">
            <v>148</v>
          </cell>
          <cell r="B242" t="str">
            <v>在宅福祉事業費等補助金</v>
          </cell>
        </row>
        <row r="243">
          <cell r="A243">
            <v>874</v>
          </cell>
          <cell r="B243" t="str">
            <v>地域生活支援事業費補助金</v>
          </cell>
        </row>
        <row r="244">
          <cell r="A244">
            <v>875</v>
          </cell>
          <cell r="B244" t="str">
            <v>障害者グループホーム運営費等補助金</v>
          </cell>
        </row>
        <row r="245">
          <cell r="A245">
            <v>155</v>
          </cell>
          <cell r="B245" t="str">
            <v>重度心身障害者（児）医療給付改善事業費補助金</v>
          </cell>
        </row>
        <row r="246">
          <cell r="A246">
            <v>616</v>
          </cell>
          <cell r="B246" t="str">
            <v>精神障害者共同作業所補助金</v>
          </cell>
        </row>
        <row r="247">
          <cell r="A247">
            <v>159</v>
          </cell>
          <cell r="B247" t="str">
            <v>知的障害者生活ホーム運営事業補助金</v>
          </cell>
        </row>
        <row r="248">
          <cell r="A248">
            <v>162</v>
          </cell>
          <cell r="B248" t="str">
            <v>在宅重度知的障害者及びねたきり身体障害者福祉手当給付事業費補助金</v>
          </cell>
        </row>
        <row r="249">
          <cell r="A249">
            <v>924</v>
          </cell>
          <cell r="B249" t="str">
            <v>障害者自立支援対策臨時特例基金事業補助金</v>
          </cell>
        </row>
        <row r="250">
          <cell r="A250">
            <v>849</v>
          </cell>
          <cell r="B250" t="str">
            <v>身体障害児・者等実態調査交付金</v>
          </cell>
        </row>
        <row r="251">
          <cell r="A251">
            <v>793</v>
          </cell>
          <cell r="B251" t="str">
            <v>心身障害者小規模福祉作業所補助金</v>
          </cell>
        </row>
        <row r="252">
          <cell r="A252">
            <v>700</v>
          </cell>
          <cell r="B252" t="str">
            <v>難病患者等居宅生活支援事業補助金</v>
          </cell>
        </row>
        <row r="253">
          <cell r="A253">
            <v>952</v>
          </cell>
          <cell r="B253" t="str">
            <v>地域活動支援センター運営費補助金</v>
          </cell>
        </row>
        <row r="254">
          <cell r="A254">
            <v>823</v>
          </cell>
          <cell r="B254" t="str">
            <v>小児慢性特定疾患児日常生活用具給付費補助金</v>
          </cell>
        </row>
        <row r="255">
          <cell r="A255">
            <v>655</v>
          </cell>
          <cell r="B255" t="str">
            <v>消費生活情報体制整備事業補助金</v>
          </cell>
        </row>
        <row r="256">
          <cell r="A256">
            <v>740</v>
          </cell>
          <cell r="B256" t="str">
            <v>地域生活推進支援事業補助金</v>
          </cell>
        </row>
        <row r="257">
          <cell r="A257">
            <v>147</v>
          </cell>
          <cell r="B257" t="str">
            <v>民生委員推せん会交付金</v>
          </cell>
        </row>
        <row r="258">
          <cell r="A258">
            <v>153</v>
          </cell>
          <cell r="B258" t="str">
            <v>母子福祉推進員活動費補助金</v>
          </cell>
        </row>
        <row r="259">
          <cell r="A259">
            <v>154</v>
          </cell>
          <cell r="B259" t="str">
            <v>在宅身体障害者等福祉費補助金</v>
          </cell>
        </row>
        <row r="260">
          <cell r="A260">
            <v>717</v>
          </cell>
          <cell r="B260" t="str">
            <v>障害児・者在宅支援事業補助金</v>
          </cell>
        </row>
        <row r="261">
          <cell r="A261">
            <v>721</v>
          </cell>
          <cell r="B261" t="str">
            <v>市町村障害者社会参加促進事業補助金</v>
          </cell>
        </row>
        <row r="262">
          <cell r="A262">
            <v>827</v>
          </cell>
          <cell r="B262" t="str">
            <v>市町村障害者社会参加促進事業補助金</v>
          </cell>
        </row>
        <row r="263">
          <cell r="A263">
            <v>158</v>
          </cell>
          <cell r="B263" t="str">
            <v>心身障害者福祉作業所運営費補助金</v>
          </cell>
        </row>
        <row r="264">
          <cell r="A264">
            <v>722</v>
          </cell>
          <cell r="B264" t="str">
            <v>身体障害者デイサービス事業補助金</v>
          </cell>
        </row>
        <row r="265">
          <cell r="A265">
            <v>696</v>
          </cell>
          <cell r="B265" t="str">
            <v>精神障害者短期入所事業補助金</v>
          </cell>
        </row>
        <row r="266">
          <cell r="A266">
            <v>792</v>
          </cell>
          <cell r="B266" t="str">
            <v>在宅心身障害児（者）福祉対策費補助金</v>
          </cell>
        </row>
        <row r="267">
          <cell r="A267">
            <v>852</v>
          </cell>
          <cell r="B267" t="str">
            <v>小規模作業所等支援事業補助金</v>
          </cell>
        </row>
        <row r="268">
          <cell r="A268">
            <v>720</v>
          </cell>
          <cell r="B268" t="str">
            <v>精神障害者地域生活援助事業補助金</v>
          </cell>
        </row>
        <row r="269">
          <cell r="A269">
            <v>810</v>
          </cell>
          <cell r="B269" t="str">
            <v>精神障害者地域生活援助事業補助金</v>
          </cell>
        </row>
        <row r="270">
          <cell r="A270">
            <v>621</v>
          </cell>
          <cell r="B270" t="str">
            <v>介護予防・地域支え合い事業補助金</v>
          </cell>
        </row>
        <row r="271">
          <cell r="A271">
            <v>647</v>
          </cell>
          <cell r="B271" t="str">
            <v>介護サービス適正実施指導事業補助金</v>
          </cell>
        </row>
        <row r="272">
          <cell r="A272">
            <v>624</v>
          </cell>
          <cell r="B272" t="str">
            <v>介護サービス適正実施指導事業補助金</v>
          </cell>
        </row>
        <row r="273">
          <cell r="A273">
            <v>557</v>
          </cell>
          <cell r="B273" t="str">
            <v>乳幼児医療対策事業補助金</v>
          </cell>
        </row>
        <row r="274">
          <cell r="A274">
            <v>929</v>
          </cell>
          <cell r="B274" t="str">
            <v>まっ白い広場（プレーパーク）づくりモデル事業費補助金</v>
          </cell>
        </row>
        <row r="275">
          <cell r="A275">
            <v>556</v>
          </cell>
          <cell r="B275" t="str">
            <v>児童環境づくり基盤整備事業費補助金</v>
          </cell>
        </row>
        <row r="276">
          <cell r="A276">
            <v>165</v>
          </cell>
          <cell r="B276" t="str">
            <v>ひとり親家庭等医療費等助成事業補助金</v>
          </cell>
        </row>
        <row r="277">
          <cell r="A277">
            <v>167</v>
          </cell>
          <cell r="B277" t="str">
            <v>産休等代替職員費補助金</v>
          </cell>
        </row>
        <row r="278">
          <cell r="A278">
            <v>807</v>
          </cell>
          <cell r="B278" t="str">
            <v>すこやか保育支援事業補助金</v>
          </cell>
        </row>
        <row r="279">
          <cell r="A279">
            <v>808</v>
          </cell>
          <cell r="B279" t="str">
            <v>保育対策等促進事業費補助金</v>
          </cell>
        </row>
        <row r="280">
          <cell r="A280">
            <v>735</v>
          </cell>
          <cell r="B280" t="str">
            <v>ひとり親家庭等日常生活支援事業費補助金</v>
          </cell>
        </row>
        <row r="281">
          <cell r="A281">
            <v>863</v>
          </cell>
          <cell r="B281" t="str">
            <v>なのはな子育て応援事業費補助金</v>
          </cell>
        </row>
        <row r="282">
          <cell r="A282">
            <v>934</v>
          </cell>
          <cell r="B282" t="str">
            <v>放課後子どもプラン推進事業費補助金</v>
          </cell>
        </row>
        <row r="283">
          <cell r="A283">
            <v>990</v>
          </cell>
          <cell r="B283" t="str">
            <v>子育て地域力強化推進事業補助金</v>
          </cell>
        </row>
        <row r="284">
          <cell r="A284">
            <v>500</v>
          </cell>
          <cell r="B284" t="str">
            <v>乳幼児健康支援一時預り事業費補助金</v>
          </cell>
        </row>
        <row r="285">
          <cell r="A285">
            <v>169</v>
          </cell>
          <cell r="B285" t="str">
            <v>特別保育事業費補助金</v>
          </cell>
        </row>
        <row r="286">
          <cell r="A286">
            <v>168</v>
          </cell>
          <cell r="B286" t="str">
            <v>保育所運営費等補助金</v>
          </cell>
        </row>
        <row r="287">
          <cell r="A287">
            <v>574</v>
          </cell>
          <cell r="B287" t="str">
            <v>在宅身体障害者等福祉費補助金</v>
          </cell>
        </row>
        <row r="288">
          <cell r="A288">
            <v>613</v>
          </cell>
          <cell r="B288" t="str">
            <v>ファミリー・サポート・センター運営費補助金</v>
          </cell>
        </row>
        <row r="289">
          <cell r="A289">
            <v>508</v>
          </cell>
          <cell r="B289" t="str">
            <v>児童福祉施設等施設整備費等補助金</v>
          </cell>
        </row>
        <row r="290">
          <cell r="A290">
            <v>715</v>
          </cell>
          <cell r="B290" t="str">
            <v>児童クラブ障害児受入事業費補助金</v>
          </cell>
        </row>
        <row r="291">
          <cell r="A291">
            <v>170</v>
          </cell>
          <cell r="B291" t="str">
            <v>放課後児童健全育成事業費補助金</v>
          </cell>
        </row>
        <row r="292">
          <cell r="A292">
            <v>736</v>
          </cell>
          <cell r="B292" t="str">
            <v>市町村地域子育て支援推進強化事業補助金</v>
          </cell>
        </row>
        <row r="293">
          <cell r="A293">
            <v>943</v>
          </cell>
          <cell r="B293" t="str">
            <v>老人保健事業費補助金</v>
          </cell>
        </row>
        <row r="294">
          <cell r="A294">
            <v>183</v>
          </cell>
          <cell r="B294" t="str">
            <v>生活排水対策浄化槽推進事業補助金</v>
          </cell>
        </row>
        <row r="295">
          <cell r="A295">
            <v>999</v>
          </cell>
          <cell r="B295" t="str">
            <v>妊婦健康診査支援基金事業補助金</v>
          </cell>
        </row>
        <row r="296">
          <cell r="A296">
            <v>369</v>
          </cell>
          <cell r="B296" t="str">
            <v>地下水汚染防止対策事業補助金</v>
          </cell>
        </row>
        <row r="297">
          <cell r="A297">
            <v>184</v>
          </cell>
          <cell r="B297" t="str">
            <v>地下水汚染防止対策事業補助金</v>
          </cell>
        </row>
        <row r="298">
          <cell r="A298">
            <v>374</v>
          </cell>
          <cell r="B298" t="str">
            <v>公害関係測定機器等整備事業補助金</v>
          </cell>
        </row>
        <row r="299">
          <cell r="A299">
            <v>551</v>
          </cell>
          <cell r="B299" t="str">
            <v>子どもの心の健康づくり対策事業補助金</v>
          </cell>
        </row>
        <row r="300">
          <cell r="A300">
            <v>175</v>
          </cell>
          <cell r="B300" t="str">
            <v>救急医療機関整備事業補助金</v>
          </cell>
        </row>
        <row r="301">
          <cell r="A301">
            <v>371</v>
          </cell>
          <cell r="B301" t="str">
            <v>児童環境づくり基盤整備事業費補助金</v>
          </cell>
        </row>
        <row r="302">
          <cell r="A302">
            <v>680</v>
          </cell>
          <cell r="B302" t="str">
            <v>千葉県産業廃棄物不法投棄防止事業総合補助金</v>
          </cell>
        </row>
        <row r="303">
          <cell r="A303">
            <v>427</v>
          </cell>
          <cell r="B303" t="str">
            <v>一般廃棄物処理施設整備事業補助金</v>
          </cell>
        </row>
        <row r="304">
          <cell r="A304">
            <v>189</v>
          </cell>
          <cell r="B304" t="str">
            <v>農業災害対策利子補給費補助金</v>
          </cell>
        </row>
        <row r="305">
          <cell r="A305">
            <v>435</v>
          </cell>
          <cell r="B305" t="str">
            <v>園芸用廃プラスチック処理対策推進事業補助金</v>
          </cell>
        </row>
        <row r="306">
          <cell r="A306">
            <v>769</v>
          </cell>
          <cell r="B306" t="str">
            <v>米需給調整円滑化事業補助金</v>
          </cell>
        </row>
        <row r="307">
          <cell r="A307">
            <v>820</v>
          </cell>
          <cell r="B307" t="str">
            <v>水田農業構造改革推進事業補助金</v>
          </cell>
        </row>
        <row r="308">
          <cell r="A308">
            <v>867</v>
          </cell>
          <cell r="B308" t="str">
            <v>千葉県強い農業づくり交付金</v>
          </cell>
        </row>
        <row r="309">
          <cell r="A309">
            <v>868</v>
          </cell>
          <cell r="B309" t="str">
            <v>さわやか畜産総合展開事業補助金</v>
          </cell>
        </row>
        <row r="310">
          <cell r="A310">
            <v>878</v>
          </cell>
          <cell r="B310" t="str">
            <v>がんばる千葉の農産産地支援事業補助金</v>
          </cell>
        </row>
        <row r="311">
          <cell r="A311">
            <v>879</v>
          </cell>
          <cell r="B311" t="str">
            <v>「園芸王国ちば」強化支援事業補助金</v>
          </cell>
        </row>
        <row r="312">
          <cell r="A312">
            <v>887</v>
          </cell>
          <cell r="B312" t="str">
            <v>農業経営力・担い手の強化推進事業交付金</v>
          </cell>
        </row>
        <row r="313">
          <cell r="A313">
            <v>932</v>
          </cell>
          <cell r="B313" t="str">
            <v>農地・水・環境保全向上活動推進交付金</v>
          </cell>
        </row>
        <row r="314">
          <cell r="A314">
            <v>933</v>
          </cell>
          <cell r="B314" t="str">
            <v>「ちばエコ農産物」緊急支援対策事業補助金</v>
          </cell>
        </row>
        <row r="315">
          <cell r="A315">
            <v>190</v>
          </cell>
          <cell r="B315" t="str">
            <v>農業経営基盤強化資金利子補給事業補助金</v>
          </cell>
        </row>
        <row r="316">
          <cell r="A316">
            <v>188</v>
          </cell>
          <cell r="B316" t="str">
            <v>農業経営基盤強化促進対策事業費補助金</v>
          </cell>
        </row>
        <row r="317">
          <cell r="A317">
            <v>851</v>
          </cell>
          <cell r="B317" t="str">
            <v>たい肥利用促進集団育成支援事業補助金</v>
          </cell>
        </row>
        <row r="318">
          <cell r="A318">
            <v>848</v>
          </cell>
          <cell r="B318" t="str">
            <v>経営構造対策事業補助金</v>
          </cell>
        </row>
        <row r="319">
          <cell r="A319">
            <v>198</v>
          </cell>
          <cell r="B319" t="str">
            <v>環境にやさしい農業推進対策事業補助金</v>
          </cell>
        </row>
        <row r="320">
          <cell r="A320">
            <v>803</v>
          </cell>
          <cell r="B320" t="str">
            <v>先進的園芸農産産地づくり事業補助金</v>
          </cell>
        </row>
        <row r="321">
          <cell r="A321">
            <v>809</v>
          </cell>
          <cell r="B321" t="str">
            <v>千葉県元気な地域づくり交付金</v>
          </cell>
        </row>
        <row r="322">
          <cell r="A322">
            <v>201</v>
          </cell>
          <cell r="B322" t="str">
            <v>農業委員会費補助金</v>
          </cell>
        </row>
        <row r="323">
          <cell r="A323">
            <v>702</v>
          </cell>
          <cell r="B323" t="str">
            <v>農業委員会費補助金</v>
          </cell>
        </row>
        <row r="324">
          <cell r="A324">
            <v>206</v>
          </cell>
          <cell r="B324" t="str">
            <v>急傾斜地崩壊対策事業補助金</v>
          </cell>
        </row>
        <row r="325">
          <cell r="A325">
            <v>207</v>
          </cell>
          <cell r="B325" t="str">
            <v>土地利用規制等対策費交付金</v>
          </cell>
        </row>
        <row r="326">
          <cell r="A326">
            <v>883</v>
          </cell>
          <cell r="B326" t="str">
            <v>住宅・建築物耐震関連事業補助金</v>
          </cell>
        </row>
        <row r="327">
          <cell r="A327">
            <v>212</v>
          </cell>
          <cell r="B327" t="str">
            <v>土地区画整理事業補助金</v>
          </cell>
        </row>
        <row r="328">
          <cell r="A328">
            <v>211</v>
          </cell>
          <cell r="B328" t="str">
            <v>都市公園事業費補助金</v>
          </cell>
        </row>
        <row r="329">
          <cell r="A329">
            <v>545</v>
          </cell>
          <cell r="B329" t="str">
            <v>交通死亡事故防止重点対策市町村事業補助金</v>
          </cell>
        </row>
        <row r="330">
          <cell r="A330">
            <v>662</v>
          </cell>
          <cell r="B330" t="str">
            <v>緊急交通安全対策助成事業補助金</v>
          </cell>
        </row>
        <row r="331">
          <cell r="A331">
            <v>213</v>
          </cell>
          <cell r="B331" t="str">
            <v>石油貯蔵施設立地対策等交付金</v>
          </cell>
        </row>
        <row r="332">
          <cell r="A332">
            <v>214</v>
          </cell>
          <cell r="B332" t="str">
            <v>消防施設強化事業補助金</v>
          </cell>
        </row>
        <row r="333">
          <cell r="A333">
            <v>928</v>
          </cell>
          <cell r="B333" t="str">
            <v>消防防災施設強化事業補助金</v>
          </cell>
        </row>
        <row r="334">
          <cell r="A334">
            <v>217</v>
          </cell>
          <cell r="B334" t="str">
            <v>青少年相談員活動費補助金</v>
          </cell>
        </row>
        <row r="335">
          <cell r="A335">
            <v>216</v>
          </cell>
          <cell r="B335" t="str">
            <v>埋蔵文化財等保存整備費補助金</v>
          </cell>
        </row>
        <row r="336">
          <cell r="A336">
            <v>220</v>
          </cell>
          <cell r="B336" t="str">
            <v>少年補導センター補助金</v>
          </cell>
        </row>
        <row r="337">
          <cell r="A337">
            <v>602</v>
          </cell>
          <cell r="B337" t="str">
            <v>不特定遺跡発掘調査事業補助金</v>
          </cell>
        </row>
        <row r="338">
          <cell r="A338">
            <v>995</v>
          </cell>
          <cell r="B338" t="str">
            <v>自主防災組織緊急設置促進事業補助金</v>
          </cell>
        </row>
        <row r="339">
          <cell r="A339">
            <v>726</v>
          </cell>
          <cell r="B339" t="str">
            <v>分権新時代・市町村総合補助金</v>
          </cell>
        </row>
        <row r="340">
          <cell r="A340">
            <v>142</v>
          </cell>
          <cell r="B340" t="str">
            <v>震災火災対策自主防災組織整備事業補助金</v>
          </cell>
        </row>
        <row r="341">
          <cell r="A341">
            <v>890</v>
          </cell>
          <cell r="B341" t="str">
            <v>鉄道駅エレベーター等整備事業補助金</v>
          </cell>
        </row>
        <row r="342">
          <cell r="A342">
            <v>991</v>
          </cell>
          <cell r="B342" t="str">
            <v>自主防災組織緊急設置促進事業補助金</v>
          </cell>
        </row>
        <row r="343">
          <cell r="A343">
            <v>779</v>
          </cell>
          <cell r="B343" t="str">
            <v>分権新時代・市町村総合補助金</v>
          </cell>
        </row>
        <row r="344">
          <cell r="A344">
            <v>223</v>
          </cell>
          <cell r="B344" t="str">
            <v>県収入証紙売捌手数料</v>
          </cell>
        </row>
        <row r="345">
          <cell r="A345">
            <v>224</v>
          </cell>
          <cell r="B345" t="str">
            <v>県税徴収委託金</v>
          </cell>
        </row>
        <row r="346">
          <cell r="A346">
            <v>471</v>
          </cell>
          <cell r="B346" t="str">
            <v>県税取扱費交付金</v>
          </cell>
        </row>
        <row r="347">
          <cell r="A347">
            <v>225</v>
          </cell>
          <cell r="B347" t="str">
            <v>外国人登録事務市町村交付金</v>
          </cell>
        </row>
        <row r="348">
          <cell r="A348">
            <v>226</v>
          </cell>
          <cell r="B348" t="str">
            <v>人口動態調査事務交付金</v>
          </cell>
        </row>
        <row r="349">
          <cell r="A349">
            <v>643</v>
          </cell>
          <cell r="B349" t="str">
            <v>在外選挙人名簿登録事務交付金</v>
          </cell>
        </row>
        <row r="350">
          <cell r="A350">
            <v>227</v>
          </cell>
          <cell r="B350" t="str">
            <v>千葉県知事選挙委託金</v>
          </cell>
        </row>
        <row r="351">
          <cell r="A351">
            <v>228</v>
          </cell>
          <cell r="B351" t="str">
            <v>衆議院議員選挙及び最高裁判所裁判官国民審査委託金</v>
          </cell>
        </row>
        <row r="352">
          <cell r="A352">
            <v>687</v>
          </cell>
          <cell r="B352" t="str">
            <v>参議院議員補欠選挙委託金</v>
          </cell>
        </row>
        <row r="353">
          <cell r="A353">
            <v>230</v>
          </cell>
          <cell r="B353" t="str">
            <v>千葉県議会議員選挙委託金</v>
          </cell>
        </row>
        <row r="354">
          <cell r="A354">
            <v>229</v>
          </cell>
          <cell r="B354" t="str">
            <v>参議院議員選挙委託金</v>
          </cell>
        </row>
        <row r="355">
          <cell r="A355">
            <v>231</v>
          </cell>
          <cell r="B355" t="str">
            <v>統計調査事務委託金</v>
          </cell>
        </row>
        <row r="356">
          <cell r="A356">
            <v>232</v>
          </cell>
          <cell r="B356" t="str">
            <v>統計調査事務委託金</v>
          </cell>
        </row>
        <row r="357">
          <cell r="A357">
            <v>564</v>
          </cell>
          <cell r="B357" t="str">
            <v>国勢調査事務委託金</v>
          </cell>
        </row>
        <row r="358">
          <cell r="A358">
            <v>234</v>
          </cell>
          <cell r="B358" t="str">
            <v>国民生活基礎調査委託金</v>
          </cell>
        </row>
        <row r="359">
          <cell r="A359">
            <v>657</v>
          </cell>
          <cell r="B359" t="str">
            <v>人権啓発活動委託金</v>
          </cell>
        </row>
        <row r="360">
          <cell r="A360">
            <v>233</v>
          </cell>
          <cell r="B360" t="str">
            <v>行旅死病人取扱事務委託金</v>
          </cell>
        </row>
        <row r="361">
          <cell r="A361">
            <v>850</v>
          </cell>
          <cell r="B361" t="str">
            <v>身体障害児・者等実態調査交付金</v>
          </cell>
        </row>
        <row r="362">
          <cell r="A362">
            <v>799</v>
          </cell>
          <cell r="B362" t="str">
            <v>障害児（者）相談支援事業委託金</v>
          </cell>
        </row>
        <row r="363">
          <cell r="A363">
            <v>922</v>
          </cell>
          <cell r="B363" t="str">
            <v>地域児童福祉事業等調査委託金</v>
          </cell>
        </row>
        <row r="364">
          <cell r="A364">
            <v>603</v>
          </cell>
          <cell r="B364" t="str">
            <v>障害児（者）地域療育等支援事業委託金</v>
          </cell>
        </row>
        <row r="365">
          <cell r="A365">
            <v>235</v>
          </cell>
          <cell r="B365" t="str">
            <v>知的障害児通園施設委託金</v>
          </cell>
        </row>
        <row r="366">
          <cell r="A366">
            <v>236</v>
          </cell>
          <cell r="B366" t="str">
            <v>肢体不自由児通園施設委託金</v>
          </cell>
        </row>
        <row r="367">
          <cell r="A367">
            <v>646</v>
          </cell>
          <cell r="B367" t="str">
            <v>社会保障生計調査委託金</v>
          </cell>
        </row>
        <row r="368">
          <cell r="A368">
            <v>240</v>
          </cell>
          <cell r="B368" t="str">
            <v>水田農業経営確立助成金交付確認事務委託金</v>
          </cell>
        </row>
        <row r="369">
          <cell r="A369">
            <v>241</v>
          </cell>
          <cell r="B369" t="str">
            <v>農業経営基盤強化措置特別会計事務取扱交付金</v>
          </cell>
        </row>
        <row r="370">
          <cell r="A370">
            <v>239</v>
          </cell>
          <cell r="B370" t="str">
            <v>農村地域整備状況調査委託金</v>
          </cell>
        </row>
        <row r="371">
          <cell r="A371">
            <v>649</v>
          </cell>
          <cell r="B371" t="str">
            <v>県営土地改良事業経済効果測定基礎調査委託金</v>
          </cell>
        </row>
        <row r="372">
          <cell r="A372">
            <v>352</v>
          </cell>
          <cell r="B372" t="str">
            <v>３・４・１号線建設事業委託金</v>
          </cell>
        </row>
        <row r="373">
          <cell r="A373">
            <v>353</v>
          </cell>
          <cell r="B373" t="str">
            <v>３・４・６号線建設事業委託金</v>
          </cell>
        </row>
        <row r="374">
          <cell r="A374">
            <v>243</v>
          </cell>
          <cell r="B374" t="str">
            <v>都市計画基礎調査委託金</v>
          </cell>
        </row>
        <row r="375">
          <cell r="A375">
            <v>247</v>
          </cell>
          <cell r="B375" t="str">
            <v>建築物等実態調査委託金</v>
          </cell>
        </row>
        <row r="376">
          <cell r="A376">
            <v>703</v>
          </cell>
          <cell r="B376" t="str">
            <v>住生活総合調査委託金</v>
          </cell>
        </row>
        <row r="377">
          <cell r="A377">
            <v>244</v>
          </cell>
          <cell r="B377" t="str">
            <v>県立八千代広域公園建設委託金</v>
          </cell>
        </row>
        <row r="378">
          <cell r="A378">
            <v>245</v>
          </cell>
          <cell r="B378" t="str">
            <v>住宅金融公庫再委託金</v>
          </cell>
        </row>
        <row r="379">
          <cell r="A379">
            <v>697</v>
          </cell>
          <cell r="B379" t="str">
            <v>県道八千代宗像線建設事業委託金</v>
          </cell>
        </row>
        <row r="380">
          <cell r="A380">
            <v>727</v>
          </cell>
          <cell r="B380" t="str">
            <v>スクーリング・サポート・ネットワーク整備事業調査研究委託金</v>
          </cell>
        </row>
        <row r="381">
          <cell r="A381">
            <v>847</v>
          </cell>
          <cell r="B381" t="str">
            <v>豊かな心をはぐくむ教育を推進する事業委託金</v>
          </cell>
        </row>
        <row r="382">
          <cell r="A382">
            <v>945</v>
          </cell>
          <cell r="B382" t="str">
            <v>英語活動等国際理解活動推進事業委託金</v>
          </cell>
        </row>
        <row r="383">
          <cell r="A383">
            <v>445</v>
          </cell>
          <cell r="B383" t="str">
            <v>地下水汚染防止対策事業委託金</v>
          </cell>
        </row>
        <row r="384">
          <cell r="A384">
            <v>242</v>
          </cell>
          <cell r="B384" t="str">
            <v>米穀小売業登録事務委託金</v>
          </cell>
        </row>
        <row r="385">
          <cell r="A385">
            <v>249</v>
          </cell>
          <cell r="B385" t="str">
            <v>土地建物貸付収入</v>
          </cell>
        </row>
        <row r="386">
          <cell r="A386">
            <v>250</v>
          </cell>
          <cell r="B386" t="str">
            <v>教職員住宅貸付収入</v>
          </cell>
        </row>
        <row r="387">
          <cell r="A387">
            <v>248</v>
          </cell>
          <cell r="B387" t="str">
            <v>職員住宅貸付収入</v>
          </cell>
        </row>
        <row r="388">
          <cell r="A388">
            <v>634</v>
          </cell>
          <cell r="B388" t="str">
            <v>車両貸付収入</v>
          </cell>
        </row>
        <row r="389">
          <cell r="A389">
            <v>251</v>
          </cell>
          <cell r="B389" t="str">
            <v>財政調整基金利子</v>
          </cell>
        </row>
        <row r="390">
          <cell r="A390">
            <v>252</v>
          </cell>
          <cell r="B390" t="str">
            <v>土地開発基金利子</v>
          </cell>
        </row>
        <row r="391">
          <cell r="A391">
            <v>253</v>
          </cell>
          <cell r="B391" t="str">
            <v>仮称市民の美術館建設基金利子</v>
          </cell>
        </row>
        <row r="392">
          <cell r="A392">
            <v>254</v>
          </cell>
          <cell r="B392" t="str">
            <v>地域医療整備基金利子</v>
          </cell>
        </row>
        <row r="393">
          <cell r="A393">
            <v>255</v>
          </cell>
          <cell r="B393" t="str">
            <v>八千代こども国際平和文化基金利子</v>
          </cell>
        </row>
        <row r="394">
          <cell r="A394">
            <v>256</v>
          </cell>
          <cell r="B394" t="str">
            <v>市債管理基金利子</v>
          </cell>
        </row>
        <row r="395">
          <cell r="A395">
            <v>258</v>
          </cell>
          <cell r="B395" t="str">
            <v>福祉基金利子</v>
          </cell>
        </row>
        <row r="396">
          <cell r="A396">
            <v>686</v>
          </cell>
          <cell r="B396" t="str">
            <v>クリーン基金利子</v>
          </cell>
        </row>
        <row r="397">
          <cell r="A397">
            <v>257</v>
          </cell>
          <cell r="B397" t="str">
            <v>都市施設整備基金利子</v>
          </cell>
        </row>
        <row r="398">
          <cell r="A398">
            <v>354</v>
          </cell>
          <cell r="B398" t="str">
            <v>株式配当金収入</v>
          </cell>
        </row>
        <row r="399">
          <cell r="A399">
            <v>261</v>
          </cell>
          <cell r="B399" t="str">
            <v>土地建物売払収入</v>
          </cell>
        </row>
        <row r="400">
          <cell r="A400">
            <v>262</v>
          </cell>
          <cell r="B400" t="str">
            <v>物品売払収入</v>
          </cell>
        </row>
        <row r="401">
          <cell r="A401">
            <v>505</v>
          </cell>
          <cell r="B401" t="str">
            <v>物品売払収入</v>
          </cell>
        </row>
        <row r="402">
          <cell r="A402">
            <v>777</v>
          </cell>
          <cell r="B402" t="str">
            <v>出捐金残余財産収入</v>
          </cell>
        </row>
        <row r="403">
          <cell r="A403">
            <v>609</v>
          </cell>
          <cell r="B403" t="str">
            <v>一般寄附金</v>
          </cell>
        </row>
        <row r="404">
          <cell r="A404">
            <v>973</v>
          </cell>
          <cell r="B404" t="str">
            <v>ふるさと納税寄附金</v>
          </cell>
        </row>
        <row r="405">
          <cell r="A405">
            <v>476</v>
          </cell>
          <cell r="B405" t="str">
            <v>社会福祉事業寄附金</v>
          </cell>
        </row>
        <row r="406">
          <cell r="A406">
            <v>918</v>
          </cell>
          <cell r="B406" t="str">
            <v>児童福祉事業寄附金</v>
          </cell>
        </row>
        <row r="407">
          <cell r="A407">
            <v>797</v>
          </cell>
          <cell r="B407" t="str">
            <v>児童福祉事業寄附金</v>
          </cell>
        </row>
        <row r="408">
          <cell r="A408">
            <v>825</v>
          </cell>
          <cell r="B408" t="str">
            <v>児童福祉事業寄附金</v>
          </cell>
        </row>
        <row r="409">
          <cell r="A409">
            <v>503</v>
          </cell>
          <cell r="B409" t="str">
            <v>私道測量事業寄附金</v>
          </cell>
        </row>
        <row r="410">
          <cell r="A410">
            <v>362</v>
          </cell>
          <cell r="B410" t="str">
            <v>放置自動車処理事業寄附金</v>
          </cell>
        </row>
        <row r="411">
          <cell r="A411">
            <v>920</v>
          </cell>
          <cell r="B411" t="str">
            <v>交通安全対策事業寄附金</v>
          </cell>
        </row>
        <row r="412">
          <cell r="A412">
            <v>588</v>
          </cell>
          <cell r="B412" t="str">
            <v>バラ植栽事業寄附金</v>
          </cell>
        </row>
        <row r="413">
          <cell r="A413">
            <v>653</v>
          </cell>
          <cell r="B413" t="str">
            <v>都市公園等施設整備費寄附金</v>
          </cell>
        </row>
        <row r="414">
          <cell r="A414">
            <v>422</v>
          </cell>
          <cell r="B414" t="str">
            <v>青少年健全育成事業寄附金</v>
          </cell>
        </row>
        <row r="415">
          <cell r="A415">
            <v>919</v>
          </cell>
          <cell r="B415" t="str">
            <v>体育施設運営事業寄附金</v>
          </cell>
        </row>
        <row r="416">
          <cell r="A416">
            <v>693</v>
          </cell>
          <cell r="B416" t="str">
            <v>ふるさとステーション施設整備費寄附金</v>
          </cell>
        </row>
        <row r="417">
          <cell r="A417">
            <v>776</v>
          </cell>
          <cell r="B417" t="str">
            <v>八千代こども国際平和文化事業寄附金</v>
          </cell>
        </row>
        <row r="418">
          <cell r="A418">
            <v>343</v>
          </cell>
          <cell r="B418" t="str">
            <v>青少年健全育成事業寄附金</v>
          </cell>
        </row>
        <row r="419">
          <cell r="A419">
            <v>264</v>
          </cell>
          <cell r="B419" t="str">
            <v>国民健康保険事業特別会計繰入金</v>
          </cell>
        </row>
        <row r="420">
          <cell r="A420">
            <v>265</v>
          </cell>
          <cell r="B420" t="str">
            <v>老人保健特別会計繰入金</v>
          </cell>
        </row>
        <row r="421">
          <cell r="A421">
            <v>611</v>
          </cell>
          <cell r="B421" t="str">
            <v>介護保険事業特別会計繰入金</v>
          </cell>
        </row>
        <row r="422">
          <cell r="A422">
            <v>927</v>
          </cell>
          <cell r="B422" t="str">
            <v>後期高齢者医療特別会計繰入金</v>
          </cell>
        </row>
        <row r="423">
          <cell r="A423">
            <v>266</v>
          </cell>
          <cell r="B423" t="str">
            <v>財政調整基金繰入金</v>
          </cell>
        </row>
        <row r="424">
          <cell r="A424">
            <v>268</v>
          </cell>
          <cell r="B424" t="str">
            <v>地域医療整備基金繰入金</v>
          </cell>
        </row>
        <row r="425">
          <cell r="A425">
            <v>269</v>
          </cell>
          <cell r="B425" t="str">
            <v>八千代こども国際平和文化基金繰入金</v>
          </cell>
        </row>
        <row r="426">
          <cell r="A426">
            <v>746</v>
          </cell>
          <cell r="B426" t="str">
            <v>福祉基金繰入金</v>
          </cell>
        </row>
        <row r="427">
          <cell r="A427">
            <v>946</v>
          </cell>
          <cell r="B427" t="str">
            <v>クリーン基金繰入金</v>
          </cell>
        </row>
        <row r="428">
          <cell r="A428">
            <v>270</v>
          </cell>
          <cell r="B428" t="str">
            <v>市債管理基金繰入金</v>
          </cell>
        </row>
        <row r="429">
          <cell r="A429">
            <v>267</v>
          </cell>
          <cell r="B429" t="str">
            <v>仮称市民の美術館建設基金繰入金</v>
          </cell>
        </row>
        <row r="430">
          <cell r="A430">
            <v>271</v>
          </cell>
          <cell r="B430" t="str">
            <v>都市施設整備基金繰入金</v>
          </cell>
        </row>
        <row r="431">
          <cell r="A431">
            <v>275</v>
          </cell>
          <cell r="B431" t="str">
            <v>前年度繰越金</v>
          </cell>
        </row>
        <row r="432">
          <cell r="A432">
            <v>276</v>
          </cell>
          <cell r="B432" t="str">
            <v>延滞金</v>
          </cell>
        </row>
        <row r="433">
          <cell r="A433">
            <v>277</v>
          </cell>
          <cell r="B433" t="str">
            <v>加算金</v>
          </cell>
        </row>
        <row r="434">
          <cell r="A434">
            <v>278</v>
          </cell>
          <cell r="B434" t="str">
            <v>預金利子</v>
          </cell>
        </row>
        <row r="435">
          <cell r="A435">
            <v>282</v>
          </cell>
          <cell r="B435" t="str">
            <v>中小企業資金融資預託金元金収入</v>
          </cell>
        </row>
        <row r="436">
          <cell r="A436">
            <v>283</v>
          </cell>
          <cell r="B436" t="str">
            <v>中小企業等協同組合資金融資預託金元利収入</v>
          </cell>
        </row>
        <row r="437">
          <cell r="A437">
            <v>280</v>
          </cell>
          <cell r="B437" t="str">
            <v>中小企業勤労者一時資金貸付預託金元金収入</v>
          </cell>
        </row>
        <row r="438">
          <cell r="A438">
            <v>281</v>
          </cell>
          <cell r="B438" t="str">
            <v>中小企業勤労者資金融資預託金元利収入</v>
          </cell>
        </row>
        <row r="439">
          <cell r="A439">
            <v>942</v>
          </cell>
          <cell r="B439" t="str">
            <v>後期高齢者医療健康診査業務受託事業収入</v>
          </cell>
        </row>
        <row r="440">
          <cell r="A440">
            <v>285</v>
          </cell>
          <cell r="B440" t="str">
            <v>滞納処分費</v>
          </cell>
        </row>
        <row r="441">
          <cell r="A441">
            <v>286</v>
          </cell>
          <cell r="B441" t="str">
            <v>弁償金</v>
          </cell>
        </row>
        <row r="442">
          <cell r="A442">
            <v>289</v>
          </cell>
          <cell r="B442" t="str">
            <v>児童発達支援センター給食費収入</v>
          </cell>
        </row>
        <row r="443">
          <cell r="A443">
            <v>288</v>
          </cell>
          <cell r="B443" t="str">
            <v>保育園職員給食費収入</v>
          </cell>
        </row>
        <row r="444">
          <cell r="A444">
            <v>290</v>
          </cell>
          <cell r="B444" t="str">
            <v>少年自然の家給食費収入</v>
          </cell>
        </row>
        <row r="445">
          <cell r="A445">
            <v>291</v>
          </cell>
          <cell r="B445" t="str">
            <v>単独給食校給食費収入</v>
          </cell>
        </row>
        <row r="446">
          <cell r="A446">
            <v>292</v>
          </cell>
          <cell r="B446" t="str">
            <v>給食センター給食費収入</v>
          </cell>
        </row>
        <row r="447">
          <cell r="A447">
            <v>293</v>
          </cell>
          <cell r="B447" t="str">
            <v>出版物等売払代</v>
          </cell>
        </row>
        <row r="448">
          <cell r="A448">
            <v>294</v>
          </cell>
          <cell r="B448" t="str">
            <v>施設利用光熱水費等負担分</v>
          </cell>
        </row>
        <row r="449">
          <cell r="A449">
            <v>474</v>
          </cell>
          <cell r="B449" t="str">
            <v>施設利用光熱水費等負担分</v>
          </cell>
        </row>
        <row r="450">
          <cell r="A450">
            <v>295</v>
          </cell>
          <cell r="B450" t="str">
            <v>公衆電話設置管理手数料</v>
          </cell>
        </row>
        <row r="451">
          <cell r="A451">
            <v>296</v>
          </cell>
          <cell r="B451" t="str">
            <v>古紙等売払代</v>
          </cell>
        </row>
        <row r="452">
          <cell r="A452">
            <v>297</v>
          </cell>
          <cell r="B452" t="str">
            <v>複写料</v>
          </cell>
        </row>
        <row r="453">
          <cell r="A453">
            <v>298</v>
          </cell>
          <cell r="B453" t="str">
            <v>私用電話通話料</v>
          </cell>
        </row>
        <row r="454">
          <cell r="A454">
            <v>345</v>
          </cell>
          <cell r="B454" t="str">
            <v>自動車・施設等賠償保険金</v>
          </cell>
        </row>
        <row r="455">
          <cell r="A455">
            <v>351</v>
          </cell>
          <cell r="B455" t="str">
            <v>保険解約等返戻金</v>
          </cell>
        </row>
        <row r="456">
          <cell r="A456">
            <v>479</v>
          </cell>
          <cell r="B456" t="str">
            <v>過誤納還付金郵便振替未払金</v>
          </cell>
        </row>
        <row r="457">
          <cell r="A457">
            <v>299</v>
          </cell>
          <cell r="B457" t="str">
            <v>非常勤職員等雇用保険料負担金</v>
          </cell>
        </row>
        <row r="458">
          <cell r="A458">
            <v>359</v>
          </cell>
          <cell r="B458" t="str">
            <v>全国市有物件災害共済会掛金配分金</v>
          </cell>
        </row>
        <row r="459">
          <cell r="A459">
            <v>537</v>
          </cell>
          <cell r="B459" t="str">
            <v>示談による損害賠償金</v>
          </cell>
        </row>
        <row r="460">
          <cell r="A460">
            <v>302</v>
          </cell>
          <cell r="B460" t="str">
            <v>扶助費返還金</v>
          </cell>
        </row>
        <row r="461">
          <cell r="A461">
            <v>424</v>
          </cell>
          <cell r="B461" t="str">
            <v>補助金返還金</v>
          </cell>
        </row>
        <row r="462">
          <cell r="A462">
            <v>303</v>
          </cell>
          <cell r="B462" t="str">
            <v>社会福祉実習費収入</v>
          </cell>
        </row>
        <row r="463">
          <cell r="A463">
            <v>307</v>
          </cell>
          <cell r="B463" t="str">
            <v>看護師等修学資金返還金</v>
          </cell>
        </row>
        <row r="464">
          <cell r="A464">
            <v>305</v>
          </cell>
          <cell r="B464" t="str">
            <v>肢体不自由児診察料</v>
          </cell>
        </row>
        <row r="465">
          <cell r="A465">
            <v>572</v>
          </cell>
          <cell r="B465" t="str">
            <v>結婚５０周年祝賀会行事運営費負担分</v>
          </cell>
        </row>
        <row r="466">
          <cell r="A466">
            <v>315</v>
          </cell>
          <cell r="B466" t="str">
            <v>農地保有合理化促進事業等委託金</v>
          </cell>
        </row>
        <row r="467">
          <cell r="A467">
            <v>344</v>
          </cell>
          <cell r="B467" t="str">
            <v>中小企業資金融資損失補償に係る回収金</v>
          </cell>
        </row>
        <row r="468">
          <cell r="A468">
            <v>607</v>
          </cell>
          <cell r="B468" t="str">
            <v>行旅死亡人に係る遺留金</v>
          </cell>
        </row>
        <row r="469">
          <cell r="A469">
            <v>319</v>
          </cell>
          <cell r="B469" t="str">
            <v>放置自転車移動保管料</v>
          </cell>
        </row>
        <row r="470">
          <cell r="A470">
            <v>321</v>
          </cell>
          <cell r="B470" t="str">
            <v>農業者年金業務委託手数料</v>
          </cell>
        </row>
        <row r="471">
          <cell r="A471">
            <v>612</v>
          </cell>
          <cell r="B471" t="str">
            <v>外国語指導助手住宅賃料負担分</v>
          </cell>
        </row>
        <row r="472">
          <cell r="A472">
            <v>651</v>
          </cell>
          <cell r="B472" t="str">
            <v>防火水槽補償料</v>
          </cell>
        </row>
        <row r="473">
          <cell r="A473">
            <v>683</v>
          </cell>
          <cell r="B473" t="str">
            <v>政務調査費返還金</v>
          </cell>
        </row>
        <row r="474">
          <cell r="A474">
            <v>684</v>
          </cell>
          <cell r="B474" t="str">
            <v>生命保険等事務手数料</v>
          </cell>
        </row>
        <row r="475">
          <cell r="A475">
            <v>685</v>
          </cell>
          <cell r="B475" t="str">
            <v>心身障害児（者）総合傷害保険負担金</v>
          </cell>
        </row>
        <row r="476">
          <cell r="A476">
            <v>688</v>
          </cell>
          <cell r="B476" t="str">
            <v>八千代総合運動公園多目的広場照明使用料</v>
          </cell>
        </row>
        <row r="477">
          <cell r="A477">
            <v>689</v>
          </cell>
          <cell r="B477" t="str">
            <v>印刷機使用料</v>
          </cell>
        </row>
        <row r="478">
          <cell r="A478">
            <v>694</v>
          </cell>
          <cell r="B478" t="str">
            <v>口座振替手数料返納金</v>
          </cell>
        </row>
        <row r="479">
          <cell r="A479">
            <v>695</v>
          </cell>
          <cell r="B479" t="str">
            <v>講習会テキスト代返戻金</v>
          </cell>
        </row>
        <row r="480">
          <cell r="A480">
            <v>698</v>
          </cell>
          <cell r="B480" t="str">
            <v>外国語指導助手招致に係る返還金</v>
          </cell>
        </row>
        <row r="481">
          <cell r="A481">
            <v>673</v>
          </cell>
          <cell r="B481" t="str">
            <v>千葉県市町村振興協会市町村交付金</v>
          </cell>
        </row>
        <row r="482">
          <cell r="A482">
            <v>724</v>
          </cell>
          <cell r="B482" t="str">
            <v>非常勤職員等労働保険料返還金</v>
          </cell>
        </row>
        <row r="483">
          <cell r="A483">
            <v>725</v>
          </cell>
          <cell r="B483" t="str">
            <v>過誤納還付金相当額</v>
          </cell>
        </row>
        <row r="484">
          <cell r="A484">
            <v>729</v>
          </cell>
          <cell r="B484" t="str">
            <v>公的個人認証サービス実証支援事業助成金</v>
          </cell>
        </row>
        <row r="485">
          <cell r="A485">
            <v>716</v>
          </cell>
          <cell r="B485" t="str">
            <v>学校医謝金等返還金</v>
          </cell>
        </row>
        <row r="486">
          <cell r="A486">
            <v>718</v>
          </cell>
          <cell r="B486" t="str">
            <v>委託料精算金</v>
          </cell>
        </row>
        <row r="487">
          <cell r="A487">
            <v>728</v>
          </cell>
          <cell r="B487" t="str">
            <v>高額療養費等精算金</v>
          </cell>
        </row>
        <row r="488">
          <cell r="A488">
            <v>730</v>
          </cell>
          <cell r="B488" t="str">
            <v>敷金返還金</v>
          </cell>
        </row>
        <row r="489">
          <cell r="A489">
            <v>768</v>
          </cell>
          <cell r="B489" t="str">
            <v>ホームヘルプサービス事業負担分</v>
          </cell>
        </row>
        <row r="490">
          <cell r="A490">
            <v>770</v>
          </cell>
          <cell r="B490" t="str">
            <v>健康診査等受診者負担分</v>
          </cell>
        </row>
        <row r="491">
          <cell r="A491">
            <v>750</v>
          </cell>
          <cell r="B491" t="str">
            <v>負担金返還金</v>
          </cell>
        </row>
        <row r="492">
          <cell r="A492">
            <v>774</v>
          </cell>
          <cell r="B492" t="str">
            <v>伝統文化こども教室事業助成金</v>
          </cell>
        </row>
        <row r="493">
          <cell r="A493">
            <v>775</v>
          </cell>
          <cell r="B493" t="str">
            <v>被火葬者に係る遺留金</v>
          </cell>
        </row>
        <row r="494">
          <cell r="A494">
            <v>785</v>
          </cell>
          <cell r="B494" t="str">
            <v>広告料</v>
          </cell>
        </row>
        <row r="495">
          <cell r="A495">
            <v>800</v>
          </cell>
          <cell r="B495" t="str">
            <v>誤払いによる返戻金</v>
          </cell>
        </row>
        <row r="496">
          <cell r="A496">
            <v>801</v>
          </cell>
          <cell r="B496" t="str">
            <v>墓地，埋葬等に関する法律第９条第１項による火葬費用弁償金</v>
          </cell>
        </row>
        <row r="497">
          <cell r="A497">
            <v>804</v>
          </cell>
          <cell r="B497" t="str">
            <v>ＤＰＦ装置の返品に伴う返還金</v>
          </cell>
        </row>
        <row r="498">
          <cell r="A498">
            <v>814</v>
          </cell>
          <cell r="B498" t="str">
            <v>住宅金融公庫業務委託金</v>
          </cell>
        </row>
        <row r="499">
          <cell r="A499">
            <v>828</v>
          </cell>
          <cell r="B499" t="str">
            <v>千葉県スポーツ振興基金助成金</v>
          </cell>
        </row>
        <row r="500">
          <cell r="A500">
            <v>856</v>
          </cell>
          <cell r="B500" t="str">
            <v>過誤納還付金返還金</v>
          </cell>
        </row>
        <row r="501">
          <cell r="A501">
            <v>860</v>
          </cell>
          <cell r="B501" t="str">
            <v>手数料返還金</v>
          </cell>
        </row>
        <row r="502">
          <cell r="A502">
            <v>862</v>
          </cell>
          <cell r="B502" t="str">
            <v>市民文化振興事業負担分</v>
          </cell>
        </row>
        <row r="503">
          <cell r="A503">
            <v>864</v>
          </cell>
          <cell r="B503" t="str">
            <v>民間開発等埋蔵文化財調査協力金</v>
          </cell>
        </row>
        <row r="504">
          <cell r="A504">
            <v>885</v>
          </cell>
          <cell r="B504" t="str">
            <v>ちば市町村共同利用電子調達システム利用負担分</v>
          </cell>
        </row>
        <row r="505">
          <cell r="A505">
            <v>886</v>
          </cell>
          <cell r="B505" t="str">
            <v>県事業に伴う物件移転等補償金</v>
          </cell>
        </row>
        <row r="506">
          <cell r="A506">
            <v>893</v>
          </cell>
          <cell r="B506" t="str">
            <v>公務災害負担金還付金</v>
          </cell>
        </row>
        <row r="507">
          <cell r="A507">
            <v>895</v>
          </cell>
          <cell r="B507" t="str">
            <v>地域づくりアドバイザー事業助成金</v>
          </cell>
        </row>
        <row r="508">
          <cell r="A508">
            <v>909</v>
          </cell>
          <cell r="B508" t="str">
            <v>遺失物拾得収入</v>
          </cell>
        </row>
        <row r="509">
          <cell r="A509">
            <v>912</v>
          </cell>
          <cell r="B509" t="str">
            <v>自動車重量税還付金</v>
          </cell>
        </row>
        <row r="510">
          <cell r="A510">
            <v>913</v>
          </cell>
          <cell r="B510" t="str">
            <v>千葉県市議会議長会会務担当市交付金</v>
          </cell>
        </row>
        <row r="511">
          <cell r="A511">
            <v>914</v>
          </cell>
          <cell r="B511" t="str">
            <v>活力ある地域づくり支援事業助成金</v>
          </cell>
        </row>
        <row r="512">
          <cell r="A512">
            <v>917</v>
          </cell>
          <cell r="B512" t="str">
            <v>無資格診療等返納金</v>
          </cell>
        </row>
        <row r="513">
          <cell r="A513">
            <v>921</v>
          </cell>
          <cell r="B513" t="str">
            <v>職員手当等返還金</v>
          </cell>
        </row>
        <row r="514">
          <cell r="A514">
            <v>925</v>
          </cell>
          <cell r="B514" t="str">
            <v>介護予防サービス計画費収入</v>
          </cell>
        </row>
        <row r="515">
          <cell r="A515">
            <v>954</v>
          </cell>
          <cell r="B515" t="str">
            <v>損害に係る費用の弁済金</v>
          </cell>
        </row>
        <row r="516">
          <cell r="A516">
            <v>956</v>
          </cell>
          <cell r="B516" t="str">
            <v>旅費返還金</v>
          </cell>
        </row>
        <row r="517">
          <cell r="A517">
            <v>959</v>
          </cell>
          <cell r="B517" t="str">
            <v>市町村職員中央研修所研修生派遣経費助成金</v>
          </cell>
        </row>
        <row r="518">
          <cell r="A518">
            <v>960</v>
          </cell>
          <cell r="B518" t="str">
            <v>ちば市町村共同利用電子調達システム利用負担金返還金</v>
          </cell>
        </row>
        <row r="519">
          <cell r="A519">
            <v>961</v>
          </cell>
          <cell r="B519" t="str">
            <v>公共交通対策事業協力金</v>
          </cell>
        </row>
        <row r="520">
          <cell r="A520">
            <v>963</v>
          </cell>
          <cell r="B520" t="str">
            <v>議員期末手当返還金</v>
          </cell>
        </row>
        <row r="521">
          <cell r="A521">
            <v>975</v>
          </cell>
          <cell r="B521" t="str">
            <v>地域国際化施策支援特別対策事業助成金</v>
          </cell>
        </row>
        <row r="522">
          <cell r="A522">
            <v>989</v>
          </cell>
          <cell r="B522" t="str">
            <v>旧急病センター使用料（保険者負担分）</v>
          </cell>
        </row>
        <row r="523">
          <cell r="A523">
            <v>993</v>
          </cell>
          <cell r="B523" t="str">
            <v>後期高齢者医療制度特別対策補助金</v>
          </cell>
        </row>
        <row r="524">
          <cell r="A524">
            <v>316</v>
          </cell>
          <cell r="B524" t="str">
            <v>市民農園賃料</v>
          </cell>
        </row>
        <row r="525">
          <cell r="A525">
            <v>325</v>
          </cell>
          <cell r="B525" t="str">
            <v>北千葉広域水道事業出資債</v>
          </cell>
        </row>
        <row r="526">
          <cell r="A526">
            <v>409</v>
          </cell>
          <cell r="B526" t="str">
            <v>東葉高速鉄道出資債</v>
          </cell>
        </row>
        <row r="527">
          <cell r="A527">
            <v>326</v>
          </cell>
          <cell r="B527" t="str">
            <v>緊急防災基盤整備事業債</v>
          </cell>
        </row>
        <row r="528">
          <cell r="A528">
            <v>501</v>
          </cell>
          <cell r="B528" t="str">
            <v>防災行政無線整備事業債</v>
          </cell>
        </row>
        <row r="529">
          <cell r="A529">
            <v>705</v>
          </cell>
          <cell r="B529" t="str">
            <v>防災対策事業債</v>
          </cell>
        </row>
        <row r="530">
          <cell r="A530">
            <v>826</v>
          </cell>
          <cell r="B530" t="str">
            <v>ノンステップバス整備事業債</v>
          </cell>
        </row>
        <row r="531">
          <cell r="A531">
            <v>815</v>
          </cell>
          <cell r="B531" t="str">
            <v>八千代中央駅エレベーター整備事業債</v>
          </cell>
        </row>
        <row r="532">
          <cell r="A532">
            <v>453</v>
          </cell>
          <cell r="B532" t="str">
            <v>焼却炉施設整備事業債</v>
          </cell>
        </row>
        <row r="533">
          <cell r="A533">
            <v>744</v>
          </cell>
          <cell r="B533" t="str">
            <v>リサイクルプラザ用地等取得事業債</v>
          </cell>
        </row>
        <row r="534">
          <cell r="A534">
            <v>633</v>
          </cell>
          <cell r="B534" t="str">
            <v>清掃運搬施設等整備事業債</v>
          </cell>
        </row>
        <row r="535">
          <cell r="A535">
            <v>742</v>
          </cell>
          <cell r="B535" t="str">
            <v>衛生センター大規模改修事業債</v>
          </cell>
        </row>
        <row r="536">
          <cell r="A536">
            <v>771</v>
          </cell>
          <cell r="B536" t="str">
            <v>廃棄物処理施設整備等事業債</v>
          </cell>
        </row>
        <row r="537">
          <cell r="A537">
            <v>778</v>
          </cell>
          <cell r="B537" t="str">
            <v>最終処分場施設整備事業債</v>
          </cell>
        </row>
        <row r="538">
          <cell r="A538">
            <v>328</v>
          </cell>
          <cell r="B538" t="str">
            <v>農業生産基盤整備事業債</v>
          </cell>
        </row>
        <row r="539">
          <cell r="A539">
            <v>329</v>
          </cell>
          <cell r="B539" t="str">
            <v>緊急農道整備事業債</v>
          </cell>
        </row>
        <row r="540">
          <cell r="A540">
            <v>840</v>
          </cell>
          <cell r="B540" t="str">
            <v>ノンステップバス整備事業債</v>
          </cell>
        </row>
        <row r="541">
          <cell r="A541">
            <v>387</v>
          </cell>
          <cell r="B541" t="str">
            <v>３・４・１号線建設事業債</v>
          </cell>
        </row>
        <row r="542">
          <cell r="A542">
            <v>388</v>
          </cell>
          <cell r="B542" t="str">
            <v>３・４・６号線建設事業債</v>
          </cell>
        </row>
        <row r="543">
          <cell r="A543">
            <v>454</v>
          </cell>
          <cell r="B543" t="str">
            <v>３・４・１２号線建設事業債</v>
          </cell>
        </row>
        <row r="544">
          <cell r="A544">
            <v>704</v>
          </cell>
          <cell r="B544" t="str">
            <v>８・７・２号線建設事業債</v>
          </cell>
        </row>
        <row r="545">
          <cell r="A545">
            <v>337</v>
          </cell>
          <cell r="B545" t="str">
            <v>土地区画整理事業債</v>
          </cell>
        </row>
        <row r="546">
          <cell r="A546">
            <v>342</v>
          </cell>
          <cell r="B546" t="str">
            <v>県立八千代広域公園整備事業債</v>
          </cell>
        </row>
        <row r="547">
          <cell r="A547">
            <v>615</v>
          </cell>
          <cell r="B547" t="str">
            <v>高津小鳥の森整備事業債</v>
          </cell>
        </row>
        <row r="548">
          <cell r="A548">
            <v>434</v>
          </cell>
          <cell r="B548" t="str">
            <v>八千代台西市民の森整備事業債</v>
          </cell>
        </row>
        <row r="549">
          <cell r="A549">
            <v>336</v>
          </cell>
          <cell r="B549" t="str">
            <v>八千代台北市民の森整備事業債</v>
          </cell>
        </row>
        <row r="550">
          <cell r="A550">
            <v>739</v>
          </cell>
          <cell r="B550" t="str">
            <v>八千代台北子供の森整備事業債</v>
          </cell>
        </row>
        <row r="551">
          <cell r="A551">
            <v>635</v>
          </cell>
          <cell r="B551" t="str">
            <v>多目的広場照明灯設置事業債</v>
          </cell>
        </row>
        <row r="552">
          <cell r="A552">
            <v>332</v>
          </cell>
          <cell r="B552" t="str">
            <v>自転車駐車場整備事業債</v>
          </cell>
        </row>
        <row r="553">
          <cell r="A553">
            <v>784</v>
          </cell>
          <cell r="B553" t="str">
            <v>市道整備事業債</v>
          </cell>
        </row>
        <row r="554">
          <cell r="A554">
            <v>395</v>
          </cell>
          <cell r="B554" t="str">
            <v>急傾斜地崩壊対策事業債</v>
          </cell>
        </row>
        <row r="555">
          <cell r="A555">
            <v>749</v>
          </cell>
          <cell r="B555" t="str">
            <v>消防本部・中央消防署庁舎建設事業債</v>
          </cell>
        </row>
        <row r="556">
          <cell r="A556">
            <v>338</v>
          </cell>
          <cell r="B556" t="str">
            <v>消防施設整備事業債</v>
          </cell>
        </row>
        <row r="557">
          <cell r="A557">
            <v>839</v>
          </cell>
          <cell r="B557" t="str">
            <v>大規模改造事業債</v>
          </cell>
        </row>
        <row r="558">
          <cell r="A558">
            <v>617</v>
          </cell>
          <cell r="B558" t="str">
            <v>萱田中学校校舎整備事業債</v>
          </cell>
        </row>
        <row r="559">
          <cell r="A559">
            <v>938</v>
          </cell>
          <cell r="B559" t="str">
            <v>不適格改築事業債</v>
          </cell>
        </row>
        <row r="560">
          <cell r="A560">
            <v>939</v>
          </cell>
          <cell r="B560" t="str">
            <v>地震補強事業債</v>
          </cell>
        </row>
        <row r="561">
          <cell r="A561">
            <v>958</v>
          </cell>
          <cell r="B561" t="str">
            <v>大和田中学校屋内運動場整備事業債</v>
          </cell>
        </row>
        <row r="562">
          <cell r="A562">
            <v>838</v>
          </cell>
          <cell r="B562" t="str">
            <v>大規模改造事業債</v>
          </cell>
        </row>
        <row r="563">
          <cell r="A563">
            <v>731</v>
          </cell>
          <cell r="B563" t="str">
            <v>萱田小学校校舎整備事業債</v>
          </cell>
        </row>
        <row r="564">
          <cell r="A564">
            <v>884</v>
          </cell>
          <cell r="B564" t="str">
            <v>西八千代北部地区新設小学校用地整備事業債</v>
          </cell>
        </row>
        <row r="565">
          <cell r="A565">
            <v>937</v>
          </cell>
          <cell r="B565" t="str">
            <v>地震補強事業債</v>
          </cell>
        </row>
        <row r="566">
          <cell r="A566">
            <v>486</v>
          </cell>
          <cell r="B566" t="str">
            <v>新木戸小学校校舎整備事業債</v>
          </cell>
        </row>
        <row r="567">
          <cell r="A567">
            <v>780</v>
          </cell>
          <cell r="B567" t="str">
            <v>大和田西小学校校舎整備事業債</v>
          </cell>
        </row>
        <row r="568">
          <cell r="A568">
            <v>901</v>
          </cell>
          <cell r="B568" t="str">
            <v>大和田図書館整備事業債</v>
          </cell>
        </row>
        <row r="569">
          <cell r="A569">
            <v>819</v>
          </cell>
          <cell r="B569" t="str">
            <v>複合教育施設整備事業債</v>
          </cell>
        </row>
        <row r="570">
          <cell r="A570">
            <v>637</v>
          </cell>
          <cell r="B570" t="str">
            <v>臨時財政対策債</v>
          </cell>
        </row>
        <row r="571">
          <cell r="A571">
            <v>900</v>
          </cell>
          <cell r="B571" t="str">
            <v>学童保育施設整備事業債</v>
          </cell>
        </row>
        <row r="572">
          <cell r="A572">
            <v>590</v>
          </cell>
          <cell r="B572" t="str">
            <v>臨時特例借換債</v>
          </cell>
        </row>
        <row r="573">
          <cell r="A573">
            <v>753</v>
          </cell>
          <cell r="B573" t="str">
            <v>減税補てん債借換債</v>
          </cell>
        </row>
        <row r="574">
          <cell r="A574">
            <v>457</v>
          </cell>
          <cell r="B574" t="str">
            <v>減収補てん債</v>
          </cell>
        </row>
        <row r="575">
          <cell r="A575">
            <v>341</v>
          </cell>
          <cell r="B575" t="str">
            <v>減税補てん債</v>
          </cell>
        </row>
        <row r="576">
          <cell r="A576">
            <v>8000</v>
          </cell>
          <cell r="B576" t="str">
            <v>一般被保険者国民健康保険料医療給付費分現年分</v>
          </cell>
        </row>
        <row r="577">
          <cell r="A577">
            <v>8178</v>
          </cell>
          <cell r="B577" t="str">
            <v>一般被保険者国民健康保険料後期高齢者支援金分現年分</v>
          </cell>
        </row>
        <row r="578">
          <cell r="A578">
            <v>8079</v>
          </cell>
          <cell r="B578" t="str">
            <v>一般被保険者国民健康保険料介護納付金分現年分</v>
          </cell>
        </row>
        <row r="579">
          <cell r="A579">
            <v>8001</v>
          </cell>
          <cell r="B579" t="str">
            <v>一般被保険者国民健康保険料医療給付費分滞納繰越分</v>
          </cell>
        </row>
        <row r="580">
          <cell r="A580">
            <v>8080</v>
          </cell>
          <cell r="B580" t="str">
            <v>一般被保険者国民健康保険料介護納付金分滞納繰越分</v>
          </cell>
        </row>
        <row r="581">
          <cell r="A581">
            <v>8179</v>
          </cell>
          <cell r="B581" t="str">
            <v>一般被保険者国民健康保険料後期高齢者支援金分滞納繰越分</v>
          </cell>
        </row>
        <row r="582">
          <cell r="A582">
            <v>8002</v>
          </cell>
          <cell r="B582" t="str">
            <v>退職被保険者等国民健康保険料医療給付費分現年分</v>
          </cell>
        </row>
        <row r="583">
          <cell r="A583">
            <v>8180</v>
          </cell>
          <cell r="B583" t="str">
            <v>退職被保険者等国民健康保険料後期高齢者支援金分現年分</v>
          </cell>
        </row>
        <row r="584">
          <cell r="A584">
            <v>8081</v>
          </cell>
          <cell r="B584" t="str">
            <v>退職被保険者等国民健康保険料介護納付金分現年分</v>
          </cell>
        </row>
        <row r="585">
          <cell r="A585">
            <v>8003</v>
          </cell>
          <cell r="B585" t="str">
            <v>退職被保険者等国民健康保険料医療給付費分滞納繰越分</v>
          </cell>
        </row>
        <row r="586">
          <cell r="A586">
            <v>8082</v>
          </cell>
          <cell r="B586" t="str">
            <v>退職被保険者等国民健康保険料介護納付金分滞納繰越分</v>
          </cell>
        </row>
        <row r="587">
          <cell r="A587">
            <v>8181</v>
          </cell>
          <cell r="B587" t="str">
            <v>退職被保険者等国民健康保険料後期高齢者支援金分滞納繰越分</v>
          </cell>
        </row>
        <row r="588">
          <cell r="A588">
            <v>8005</v>
          </cell>
          <cell r="B588" t="str">
            <v>一般被保険者国民健康保険税滞納繰越分</v>
          </cell>
        </row>
        <row r="589">
          <cell r="A589">
            <v>8007</v>
          </cell>
          <cell r="B589" t="str">
            <v>退職被保険者等国民健康保険税滞納繰越分</v>
          </cell>
        </row>
        <row r="590">
          <cell r="A590">
            <v>8177</v>
          </cell>
          <cell r="B590" t="str">
            <v>国民健康保険料（税）納付証明手数料</v>
          </cell>
        </row>
        <row r="591">
          <cell r="A591">
            <v>8010</v>
          </cell>
          <cell r="B591" t="str">
            <v>現年度分療養給付費等負担金</v>
          </cell>
        </row>
        <row r="592">
          <cell r="A592">
            <v>8011</v>
          </cell>
          <cell r="B592" t="str">
            <v>過年度分療養給付費等負担金</v>
          </cell>
        </row>
        <row r="593">
          <cell r="A593">
            <v>8121</v>
          </cell>
          <cell r="B593" t="str">
            <v>高額医療費共同事業負担金</v>
          </cell>
        </row>
        <row r="594">
          <cell r="A594">
            <v>8174</v>
          </cell>
          <cell r="B594" t="str">
            <v>特定健康診査等負担金</v>
          </cell>
        </row>
        <row r="595">
          <cell r="A595">
            <v>8008</v>
          </cell>
          <cell r="B595" t="str">
            <v>現年度分事務費負担金</v>
          </cell>
        </row>
        <row r="596">
          <cell r="A596">
            <v>8012</v>
          </cell>
          <cell r="B596" t="str">
            <v>普通調整交付金</v>
          </cell>
        </row>
        <row r="597">
          <cell r="A597">
            <v>8013</v>
          </cell>
          <cell r="B597" t="str">
            <v>特別調整交付金</v>
          </cell>
        </row>
        <row r="598">
          <cell r="A598">
            <v>8196</v>
          </cell>
          <cell r="B598" t="str">
            <v>高齢者医療制度円滑運営事業費補助金</v>
          </cell>
        </row>
        <row r="599">
          <cell r="A599">
            <v>8195</v>
          </cell>
          <cell r="B599" t="str">
            <v>高齢者医療制度円滑運営事業費補助金</v>
          </cell>
        </row>
        <row r="600">
          <cell r="A600">
            <v>8159</v>
          </cell>
          <cell r="B600" t="str">
            <v>後期高齢者医療制度創設準備事業費補助金</v>
          </cell>
        </row>
        <row r="601">
          <cell r="A601">
            <v>8014</v>
          </cell>
          <cell r="B601" t="str">
            <v>国民健康保険特別対策費補助金</v>
          </cell>
        </row>
        <row r="602">
          <cell r="A602">
            <v>8123</v>
          </cell>
          <cell r="B602" t="str">
            <v>現年度分療養給付費等交付金</v>
          </cell>
        </row>
        <row r="603">
          <cell r="A603">
            <v>8124</v>
          </cell>
          <cell r="B603" t="str">
            <v>過年度分療養給付費等交付金</v>
          </cell>
        </row>
        <row r="604">
          <cell r="A604">
            <v>8176</v>
          </cell>
          <cell r="B604" t="str">
            <v>現年度分前期高齢者交付金</v>
          </cell>
        </row>
        <row r="605">
          <cell r="A605">
            <v>8182</v>
          </cell>
          <cell r="B605" t="str">
            <v>過年度分前期高齢者交付金</v>
          </cell>
        </row>
        <row r="606">
          <cell r="A606">
            <v>8122</v>
          </cell>
          <cell r="B606" t="str">
            <v>高額医療費共同事業負担金</v>
          </cell>
        </row>
        <row r="607">
          <cell r="A607">
            <v>8175</v>
          </cell>
          <cell r="B607" t="str">
            <v>特定健康診査等負担金</v>
          </cell>
        </row>
        <row r="608">
          <cell r="A608">
            <v>8135</v>
          </cell>
          <cell r="B608" t="str">
            <v>調整交付金</v>
          </cell>
        </row>
        <row r="609">
          <cell r="A609">
            <v>8134</v>
          </cell>
          <cell r="B609" t="str">
            <v>国保保険者支援事業費補助金</v>
          </cell>
        </row>
        <row r="610">
          <cell r="A610">
            <v>8019</v>
          </cell>
          <cell r="B610" t="str">
            <v>高額医療費共同事業医療費交付金</v>
          </cell>
        </row>
        <row r="611">
          <cell r="A611">
            <v>8156</v>
          </cell>
          <cell r="B611" t="str">
            <v>保険財政共同安定化事業交付金</v>
          </cell>
        </row>
        <row r="612">
          <cell r="A612">
            <v>8021</v>
          </cell>
          <cell r="B612" t="str">
            <v>財政調整基金利子</v>
          </cell>
        </row>
        <row r="613">
          <cell r="A613">
            <v>8020</v>
          </cell>
          <cell r="B613" t="str">
            <v>千葉県国民健康保険団体連合会預託奨励金</v>
          </cell>
        </row>
        <row r="614">
          <cell r="A614">
            <v>8022</v>
          </cell>
          <cell r="B614" t="str">
            <v>保険基盤安定繰入金（保険料軽減分）</v>
          </cell>
        </row>
        <row r="615">
          <cell r="A615">
            <v>8132</v>
          </cell>
          <cell r="B615" t="str">
            <v>保険基盤安定繰入金（保険者支援分）</v>
          </cell>
        </row>
        <row r="616">
          <cell r="A616">
            <v>8023</v>
          </cell>
          <cell r="B616" t="str">
            <v>職員給与費等繰入金</v>
          </cell>
        </row>
        <row r="617">
          <cell r="A617">
            <v>8024</v>
          </cell>
          <cell r="B617" t="str">
            <v>出産育児一時金繰入金</v>
          </cell>
        </row>
        <row r="618">
          <cell r="A618">
            <v>8025</v>
          </cell>
          <cell r="B618" t="str">
            <v>財政安定化支援事業繰入金</v>
          </cell>
        </row>
        <row r="619">
          <cell r="A619">
            <v>8026</v>
          </cell>
          <cell r="B619" t="str">
            <v>その他一般会計繰入金</v>
          </cell>
        </row>
        <row r="620">
          <cell r="A620">
            <v>8027</v>
          </cell>
          <cell r="B620" t="str">
            <v>財政調整基金繰入金</v>
          </cell>
        </row>
        <row r="621">
          <cell r="A621">
            <v>8128</v>
          </cell>
          <cell r="B621" t="str">
            <v>療養給付費等交付金繰越金</v>
          </cell>
        </row>
        <row r="622">
          <cell r="A622">
            <v>8029</v>
          </cell>
          <cell r="B622" t="str">
            <v>その他繰越金</v>
          </cell>
        </row>
        <row r="623">
          <cell r="A623">
            <v>8030</v>
          </cell>
          <cell r="B623" t="str">
            <v>一般被保険者保険料・税延滞金</v>
          </cell>
        </row>
        <row r="624">
          <cell r="A624">
            <v>8031</v>
          </cell>
          <cell r="B624" t="str">
            <v>退職被保険者等保険料・税延滞金</v>
          </cell>
        </row>
        <row r="625">
          <cell r="A625">
            <v>8032</v>
          </cell>
          <cell r="B625" t="str">
            <v>預金利子</v>
          </cell>
        </row>
        <row r="626">
          <cell r="A626">
            <v>8033</v>
          </cell>
          <cell r="B626" t="str">
            <v>高額療養費貸付金元金収入</v>
          </cell>
        </row>
        <row r="627">
          <cell r="A627">
            <v>8119</v>
          </cell>
          <cell r="B627" t="str">
            <v>出産育児一時金貸付金元金収入</v>
          </cell>
        </row>
        <row r="628">
          <cell r="A628">
            <v>8034</v>
          </cell>
          <cell r="B628" t="str">
            <v>一般被保険者の交通事故等による加害者納付金</v>
          </cell>
        </row>
        <row r="629">
          <cell r="A629">
            <v>8035</v>
          </cell>
          <cell r="B629" t="str">
            <v>退職被保険者等の交通事故等による加害者納付金</v>
          </cell>
        </row>
        <row r="630">
          <cell r="A630">
            <v>8036</v>
          </cell>
          <cell r="B630" t="str">
            <v>一般被保険者無資格診療等返納金</v>
          </cell>
        </row>
        <row r="631">
          <cell r="A631">
            <v>8037</v>
          </cell>
          <cell r="B631" t="str">
            <v>退職被保険者等無資格診療等返納金</v>
          </cell>
        </row>
        <row r="632">
          <cell r="A632">
            <v>8038</v>
          </cell>
          <cell r="B632" t="str">
            <v>雑入</v>
          </cell>
        </row>
        <row r="633">
          <cell r="A633">
            <v>8062</v>
          </cell>
          <cell r="B633" t="str">
            <v>医療費交付金</v>
          </cell>
        </row>
        <row r="634">
          <cell r="A634">
            <v>8063</v>
          </cell>
          <cell r="B634" t="str">
            <v>審査支払手数料交付金</v>
          </cell>
        </row>
        <row r="635">
          <cell r="A635">
            <v>8064</v>
          </cell>
          <cell r="B635" t="str">
            <v>医療費負担金</v>
          </cell>
        </row>
        <row r="636">
          <cell r="A636">
            <v>8078</v>
          </cell>
          <cell r="B636" t="str">
            <v>老人医療給付費等負担金</v>
          </cell>
        </row>
        <row r="637">
          <cell r="A637">
            <v>8065</v>
          </cell>
          <cell r="B637" t="str">
            <v>医療費負担金</v>
          </cell>
        </row>
        <row r="638">
          <cell r="A638">
            <v>8066</v>
          </cell>
          <cell r="B638" t="str">
            <v>一般会計繰入金</v>
          </cell>
        </row>
        <row r="639">
          <cell r="A639">
            <v>8067</v>
          </cell>
          <cell r="B639" t="str">
            <v>前年度繰越金</v>
          </cell>
        </row>
        <row r="640">
          <cell r="A640">
            <v>8068</v>
          </cell>
          <cell r="B640" t="str">
            <v>延滞金</v>
          </cell>
        </row>
        <row r="641">
          <cell r="A641">
            <v>8069</v>
          </cell>
          <cell r="B641" t="str">
            <v>加算金</v>
          </cell>
        </row>
        <row r="642">
          <cell r="A642">
            <v>8070</v>
          </cell>
          <cell r="B642" t="str">
            <v>預金利子</v>
          </cell>
        </row>
        <row r="643">
          <cell r="A643">
            <v>8071</v>
          </cell>
          <cell r="B643" t="str">
            <v>交通事故等による加害者納付金</v>
          </cell>
        </row>
        <row r="644">
          <cell r="A644">
            <v>8072</v>
          </cell>
          <cell r="B644" t="str">
            <v>無資格診療等による返納金</v>
          </cell>
        </row>
        <row r="645">
          <cell r="A645">
            <v>8073</v>
          </cell>
          <cell r="B645" t="str">
            <v>雑入</v>
          </cell>
        </row>
        <row r="646">
          <cell r="A646">
            <v>8083</v>
          </cell>
          <cell r="B646" t="str">
            <v>第１号被保険者保険料現年度分</v>
          </cell>
        </row>
        <row r="647">
          <cell r="A647">
            <v>8085</v>
          </cell>
          <cell r="B647" t="str">
            <v>第１号被保険者保険料滞納繰越分</v>
          </cell>
        </row>
        <row r="648">
          <cell r="A648">
            <v>8185</v>
          </cell>
          <cell r="B648" t="str">
            <v>介護保険料納付証明手数料</v>
          </cell>
        </row>
        <row r="649">
          <cell r="A649">
            <v>8086</v>
          </cell>
          <cell r="B649" t="str">
            <v>介護給付費負担金現年度分</v>
          </cell>
        </row>
        <row r="650">
          <cell r="A650">
            <v>8087</v>
          </cell>
          <cell r="B650" t="str">
            <v>介護給付費負担金過年度分</v>
          </cell>
        </row>
        <row r="651">
          <cell r="A651">
            <v>8088</v>
          </cell>
          <cell r="B651" t="str">
            <v>現年度分調整交付金</v>
          </cell>
        </row>
        <row r="652">
          <cell r="A652">
            <v>8089</v>
          </cell>
          <cell r="B652" t="str">
            <v>過年度分調整交付金</v>
          </cell>
        </row>
        <row r="653">
          <cell r="A653">
            <v>8136</v>
          </cell>
          <cell r="B653" t="str">
            <v>地域支援事業交付金（介護予防事業）現年度分</v>
          </cell>
        </row>
        <row r="654">
          <cell r="A654">
            <v>8137</v>
          </cell>
          <cell r="B654" t="str">
            <v>地域支援事業交付金（介護予防事業）過年度分</v>
          </cell>
        </row>
        <row r="655">
          <cell r="A655">
            <v>8138</v>
          </cell>
          <cell r="B655" t="str">
            <v>地域支援事業交付金（包括的支援事業・任意事業）現年度分</v>
          </cell>
        </row>
        <row r="656">
          <cell r="A656">
            <v>8139</v>
          </cell>
          <cell r="B656" t="str">
            <v>地域支援事業交付金（包括的支援事業・任意事業）過年度分</v>
          </cell>
        </row>
        <row r="657">
          <cell r="A657">
            <v>8193</v>
          </cell>
          <cell r="B657" t="str">
            <v>介護報酬改定に伴うシステム改修補助金</v>
          </cell>
        </row>
        <row r="658">
          <cell r="A658">
            <v>8194</v>
          </cell>
          <cell r="B658" t="str">
            <v>介護従事者処遇改善臨時特例交付金</v>
          </cell>
        </row>
        <row r="659">
          <cell r="A659">
            <v>8197</v>
          </cell>
          <cell r="B659" t="str">
            <v>要介護認定モデル事業補助金</v>
          </cell>
        </row>
        <row r="660">
          <cell r="A660">
            <v>8131</v>
          </cell>
          <cell r="B660" t="str">
            <v>介護費用適正化特別対策給付金</v>
          </cell>
        </row>
        <row r="661">
          <cell r="A661">
            <v>8153</v>
          </cell>
          <cell r="B661" t="str">
            <v>介護保険制度改正に伴うシステム改修補助金</v>
          </cell>
        </row>
        <row r="662">
          <cell r="A662">
            <v>8120</v>
          </cell>
          <cell r="B662" t="str">
            <v>要介護認定システム改修費補助金</v>
          </cell>
        </row>
        <row r="663">
          <cell r="A663">
            <v>8154</v>
          </cell>
          <cell r="B663" t="str">
            <v>要介護認定モデル事業補助金</v>
          </cell>
        </row>
        <row r="664">
          <cell r="A664">
            <v>8090</v>
          </cell>
          <cell r="B664" t="str">
            <v>事務費交付金</v>
          </cell>
        </row>
        <row r="665">
          <cell r="A665">
            <v>8091</v>
          </cell>
          <cell r="B665" t="str">
            <v>介護給付費交付金現年度分</v>
          </cell>
        </row>
        <row r="666">
          <cell r="A666">
            <v>8092</v>
          </cell>
          <cell r="B666" t="str">
            <v>介護給付費交付金過年度分</v>
          </cell>
        </row>
        <row r="667">
          <cell r="A667">
            <v>8140</v>
          </cell>
          <cell r="B667" t="str">
            <v>地域支援事業支援交付金現年度分</v>
          </cell>
        </row>
        <row r="668">
          <cell r="A668">
            <v>8141</v>
          </cell>
          <cell r="B668" t="str">
            <v>地域支援事業支援交付金過年度分</v>
          </cell>
        </row>
        <row r="669">
          <cell r="A669">
            <v>8093</v>
          </cell>
          <cell r="B669" t="str">
            <v>介護給付費負担金現年度分</v>
          </cell>
        </row>
        <row r="670">
          <cell r="A670">
            <v>8094</v>
          </cell>
          <cell r="B670" t="str">
            <v>介護給付費負担金過年度分</v>
          </cell>
        </row>
        <row r="671">
          <cell r="A671">
            <v>8142</v>
          </cell>
          <cell r="B671" t="str">
            <v>地域支援事業交付金（介護予防事業）現年度分</v>
          </cell>
        </row>
        <row r="672">
          <cell r="A672">
            <v>8143</v>
          </cell>
          <cell r="B672" t="str">
            <v>地域支援事業交付金（介護予防事業）過年度分</v>
          </cell>
        </row>
        <row r="673">
          <cell r="A673">
            <v>8144</v>
          </cell>
          <cell r="B673" t="str">
            <v>地域支援事業交付金（包括的支援事業・任意事業）現年度分</v>
          </cell>
        </row>
        <row r="674">
          <cell r="A674">
            <v>8145</v>
          </cell>
          <cell r="B674" t="str">
            <v>地域支援事業交付金（包括的支援事業・任意事業）過年度分</v>
          </cell>
        </row>
        <row r="675">
          <cell r="A675">
            <v>8095</v>
          </cell>
          <cell r="B675" t="str">
            <v>財政安定化基金交付金</v>
          </cell>
        </row>
        <row r="676">
          <cell r="A676">
            <v>8096</v>
          </cell>
          <cell r="B676" t="str">
            <v>財政安定化基金貸付金</v>
          </cell>
        </row>
        <row r="677">
          <cell r="A677">
            <v>8097</v>
          </cell>
          <cell r="B677" t="str">
            <v>介護給付費準備基金利子</v>
          </cell>
        </row>
        <row r="678">
          <cell r="A678">
            <v>8098</v>
          </cell>
          <cell r="B678" t="str">
            <v>介護保険円滑導入基金利子</v>
          </cell>
        </row>
        <row r="679">
          <cell r="A679">
            <v>8099</v>
          </cell>
          <cell r="B679" t="str">
            <v>介護給付費繰入金現年度分</v>
          </cell>
        </row>
        <row r="680">
          <cell r="A680">
            <v>8100</v>
          </cell>
          <cell r="B680" t="str">
            <v>介護給付費繰入金過年度分</v>
          </cell>
        </row>
        <row r="681">
          <cell r="A681">
            <v>8146</v>
          </cell>
          <cell r="B681" t="str">
            <v>地域支援事業繰入金（介護予防事業）現年度分</v>
          </cell>
        </row>
        <row r="682">
          <cell r="A682">
            <v>8147</v>
          </cell>
          <cell r="B682" t="str">
            <v>地域支援事業繰入金（介護予防事業）過年度分</v>
          </cell>
        </row>
        <row r="683">
          <cell r="A683">
            <v>8148</v>
          </cell>
          <cell r="B683" t="str">
            <v>地域支援事業繰入金（包括的支援事業・任意事業）現年度分</v>
          </cell>
        </row>
        <row r="684">
          <cell r="A684">
            <v>8149</v>
          </cell>
          <cell r="B684" t="str">
            <v>地域支援事業繰入金（包括的支援事業・任意事業）過年度分</v>
          </cell>
        </row>
        <row r="685">
          <cell r="A685">
            <v>8101</v>
          </cell>
          <cell r="B685" t="str">
            <v>職員給与費等繰入金</v>
          </cell>
        </row>
        <row r="686">
          <cell r="A686">
            <v>8102</v>
          </cell>
          <cell r="B686" t="str">
            <v>事務費繰入金</v>
          </cell>
        </row>
        <row r="687">
          <cell r="A687">
            <v>8103</v>
          </cell>
          <cell r="B687" t="str">
            <v>事務費繰入金</v>
          </cell>
        </row>
        <row r="688">
          <cell r="A688">
            <v>8150</v>
          </cell>
          <cell r="B688" t="str">
            <v>地域支援事業繰入金（市単独事業）現年度分</v>
          </cell>
        </row>
        <row r="689">
          <cell r="A689">
            <v>8151</v>
          </cell>
          <cell r="B689" t="str">
            <v>地域支援事業繰入金（市単独事業）過年度分</v>
          </cell>
        </row>
        <row r="690">
          <cell r="A690">
            <v>8104</v>
          </cell>
          <cell r="B690" t="str">
            <v>介護給付費準備基金繰入金</v>
          </cell>
        </row>
        <row r="691">
          <cell r="A691">
            <v>8192</v>
          </cell>
          <cell r="B691" t="str">
            <v>介護従事者処遇改善臨時特例基金繰入金</v>
          </cell>
        </row>
        <row r="692">
          <cell r="A692">
            <v>8106</v>
          </cell>
          <cell r="B692" t="str">
            <v>前年度繰越金</v>
          </cell>
        </row>
        <row r="693">
          <cell r="A693">
            <v>8107</v>
          </cell>
          <cell r="B693" t="str">
            <v>第１号被保険者延滞金</v>
          </cell>
        </row>
        <row r="694">
          <cell r="A694">
            <v>8108</v>
          </cell>
          <cell r="B694" t="str">
            <v>預金利子</v>
          </cell>
        </row>
        <row r="695">
          <cell r="A695">
            <v>8109</v>
          </cell>
          <cell r="B695" t="str">
            <v>交通事故等による加害者納付金</v>
          </cell>
        </row>
        <row r="696">
          <cell r="A696">
            <v>8110</v>
          </cell>
          <cell r="B696" t="str">
            <v>無資格受給等による返納金</v>
          </cell>
        </row>
        <row r="697">
          <cell r="A697">
            <v>8111</v>
          </cell>
          <cell r="B697" t="str">
            <v>雑入</v>
          </cell>
        </row>
        <row r="698">
          <cell r="A698">
            <v>8152</v>
          </cell>
          <cell r="B698" t="str">
            <v>介護予防サービス計画費収入</v>
          </cell>
        </row>
        <row r="699">
          <cell r="A699">
            <v>8157</v>
          </cell>
          <cell r="B699" t="str">
            <v>一般会計繰入金</v>
          </cell>
        </row>
        <row r="700">
          <cell r="A700">
            <v>8187</v>
          </cell>
          <cell r="B700" t="str">
            <v>一般会計繰入金</v>
          </cell>
        </row>
        <row r="701">
          <cell r="A701">
            <v>8186</v>
          </cell>
          <cell r="B701" t="str">
            <v>前年度繰越金</v>
          </cell>
        </row>
        <row r="702">
          <cell r="A702">
            <v>8160</v>
          </cell>
          <cell r="B702" t="str">
            <v>預金利子</v>
          </cell>
        </row>
        <row r="703">
          <cell r="A703">
            <v>8158</v>
          </cell>
          <cell r="B703" t="str">
            <v>墓地施設整備事業債</v>
          </cell>
        </row>
        <row r="704">
          <cell r="A704">
            <v>8161</v>
          </cell>
          <cell r="B704" t="str">
            <v>後期高齢者医療保険料特別徴収分</v>
          </cell>
        </row>
        <row r="705">
          <cell r="A705">
            <v>8183</v>
          </cell>
          <cell r="B705" t="str">
            <v>後期高齢者医療保険料普通徴収分</v>
          </cell>
        </row>
        <row r="706">
          <cell r="A706">
            <v>8184</v>
          </cell>
          <cell r="B706" t="str">
            <v>後期高齢者医療保険料滞納繰越分</v>
          </cell>
        </row>
        <row r="707">
          <cell r="A707">
            <v>8162</v>
          </cell>
          <cell r="B707" t="str">
            <v>後期高齢者医療保険料普通徴収現年度分</v>
          </cell>
        </row>
        <row r="708">
          <cell r="A708">
            <v>8163</v>
          </cell>
          <cell r="B708" t="str">
            <v>後期高齢者医療保険料普通徴収滞納繰越分</v>
          </cell>
        </row>
        <row r="709">
          <cell r="A709">
            <v>8164</v>
          </cell>
          <cell r="B709" t="str">
            <v>後期高齢者医療保険料納付証明手数料</v>
          </cell>
        </row>
        <row r="710">
          <cell r="A710">
            <v>8165</v>
          </cell>
          <cell r="B710" t="str">
            <v>事務費繰入金</v>
          </cell>
        </row>
        <row r="711">
          <cell r="A711">
            <v>8166</v>
          </cell>
          <cell r="B711" t="str">
            <v>事務費繰入金</v>
          </cell>
        </row>
        <row r="712">
          <cell r="A712">
            <v>8167</v>
          </cell>
          <cell r="B712" t="str">
            <v>後期高齢者医療保険基盤安定繰入金</v>
          </cell>
        </row>
        <row r="713">
          <cell r="A713">
            <v>8169</v>
          </cell>
          <cell r="B713" t="str">
            <v>後期高齢者医療保険料延滞金</v>
          </cell>
        </row>
        <row r="714">
          <cell r="A714">
            <v>8198</v>
          </cell>
          <cell r="B714" t="str">
            <v>後期高齢者医療保険料還付加算金交付金</v>
          </cell>
        </row>
        <row r="715">
          <cell r="A715">
            <v>8171</v>
          </cell>
          <cell r="B715" t="str">
            <v>後期高齢者医療保険料還付加算金交付金</v>
          </cell>
        </row>
        <row r="716">
          <cell r="A716">
            <v>8170</v>
          </cell>
          <cell r="B716" t="str">
            <v>後期高齢者医療保険料還付金交付金</v>
          </cell>
        </row>
        <row r="717">
          <cell r="A717">
            <v>8172</v>
          </cell>
          <cell r="B717" t="str">
            <v>預金利子</v>
          </cell>
        </row>
        <row r="718">
          <cell r="A718">
            <v>8173</v>
          </cell>
          <cell r="B718" t="str">
            <v>雑入</v>
          </cell>
        </row>
        <row r="719">
          <cell r="A719">
            <v>8168</v>
          </cell>
          <cell r="B719" t="str">
            <v>前年度繰越金</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い方"/>
      <sheetName val="内訳表"/>
      <sheetName val="普通会計"/>
      <sheetName val="病院"/>
      <sheetName val="水道"/>
      <sheetName val="公営企業その他"/>
      <sheetName val="国民健康保険"/>
      <sheetName val="公営事業その他"/>
      <sheetName val="相殺消去【団体内】"/>
      <sheetName val="外郭集計"/>
      <sheetName val="市町村職員退職手当組合"/>
      <sheetName val="一部事務組合その他"/>
      <sheetName val="土地開発公社"/>
      <sheetName val="○○事業団"/>
      <sheetName val="○○清掃サービス"/>
      <sheetName val="相殺消去【団体外】"/>
      <sheetName val="【○○市】連結貸借対照表（H19）20090207"/>
    </sheetNames>
    <sheetDataSet>
      <sheetData sheetId="1">
        <row r="78">
          <cell r="X7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20】連結対象法人等明細表（５－１）"/>
      <sheetName val="210318一覧表"/>
      <sheetName val="210318辻・本郷から依頼"/>
      <sheetName val="210325一覧表"/>
      <sheetName val="【連結】退職手当引当金・退職手当積立金"/>
      <sheetName val="【連結】賞与金額"/>
      <sheetName val="【連結】負担割合"/>
      <sheetName val="【連結】基金"/>
      <sheetName val="【連結】地方債増減額"/>
      <sheetName val="財源区分"/>
      <sheetName val="目的別区分"/>
      <sheetName val="R080724_歳入予算・細節【H19】"/>
      <sheetName val="R080724_歳入細節"/>
      <sheetName val="連結参考資料→"/>
      <sheetName val="水洗便所"/>
    </sheetNames>
    <sheetDataSet>
      <sheetData sheetId="12">
        <row r="2">
          <cell r="A2">
            <v>1</v>
          </cell>
          <cell r="B2" t="str">
            <v>市民税個人現年課税分</v>
          </cell>
        </row>
        <row r="3">
          <cell r="A3">
            <v>2</v>
          </cell>
          <cell r="B3" t="str">
            <v>市民税個人滞納繰越分</v>
          </cell>
        </row>
        <row r="4">
          <cell r="A4">
            <v>3</v>
          </cell>
          <cell r="B4" t="str">
            <v>市民税法人現年課税分</v>
          </cell>
        </row>
        <row r="5">
          <cell r="A5">
            <v>4</v>
          </cell>
          <cell r="B5" t="str">
            <v>市民税法人滞納繰越分</v>
          </cell>
        </row>
        <row r="6">
          <cell r="A6">
            <v>5</v>
          </cell>
          <cell r="B6" t="str">
            <v>固定資産税現年課税分</v>
          </cell>
        </row>
        <row r="7">
          <cell r="A7">
            <v>6</v>
          </cell>
          <cell r="B7" t="str">
            <v>固定資産税滞納繰越分</v>
          </cell>
        </row>
        <row r="8">
          <cell r="A8">
            <v>752</v>
          </cell>
          <cell r="B8" t="str">
            <v>国有資産等所在市町村交付金及び納付金</v>
          </cell>
        </row>
        <row r="9">
          <cell r="A9">
            <v>8</v>
          </cell>
          <cell r="B9" t="str">
            <v>軽自動車税現年課税分</v>
          </cell>
        </row>
        <row r="10">
          <cell r="A10">
            <v>9</v>
          </cell>
          <cell r="B10" t="str">
            <v>軽自動車税滞納繰越分</v>
          </cell>
        </row>
        <row r="11">
          <cell r="A11">
            <v>10</v>
          </cell>
          <cell r="B11" t="str">
            <v>市たばこ税現年課税分</v>
          </cell>
        </row>
        <row r="12">
          <cell r="A12">
            <v>360</v>
          </cell>
          <cell r="B12" t="str">
            <v>市たばこ税滞納繰越分</v>
          </cell>
        </row>
        <row r="13">
          <cell r="A13">
            <v>11</v>
          </cell>
          <cell r="B13" t="str">
            <v>特別土地保有税現年課税分</v>
          </cell>
        </row>
        <row r="14">
          <cell r="A14">
            <v>12</v>
          </cell>
          <cell r="B14" t="str">
            <v>特別土地保有税滞納繰越分</v>
          </cell>
        </row>
        <row r="15">
          <cell r="A15">
            <v>734</v>
          </cell>
          <cell r="B15" t="str">
            <v>入湯税現年課税分</v>
          </cell>
        </row>
        <row r="16">
          <cell r="A16">
            <v>13</v>
          </cell>
          <cell r="B16" t="str">
            <v>都市計画税現年課税分</v>
          </cell>
        </row>
        <row r="17">
          <cell r="A17">
            <v>14</v>
          </cell>
          <cell r="B17" t="str">
            <v>都市計画税滞納繰越分</v>
          </cell>
        </row>
        <row r="18">
          <cell r="A18">
            <v>16</v>
          </cell>
          <cell r="B18" t="str">
            <v>自動車重量譲与税</v>
          </cell>
        </row>
        <row r="19">
          <cell r="A19">
            <v>17</v>
          </cell>
          <cell r="B19" t="str">
            <v>地方道路譲与税</v>
          </cell>
        </row>
        <row r="20">
          <cell r="A20">
            <v>747</v>
          </cell>
          <cell r="B20" t="str">
            <v>所得譲与税</v>
          </cell>
        </row>
        <row r="21">
          <cell r="A21">
            <v>18</v>
          </cell>
          <cell r="B21" t="str">
            <v>利子割交付金</v>
          </cell>
        </row>
        <row r="22">
          <cell r="A22">
            <v>737</v>
          </cell>
          <cell r="B22" t="str">
            <v>配当割交付金</v>
          </cell>
        </row>
        <row r="23">
          <cell r="A23">
            <v>738</v>
          </cell>
          <cell r="B23" t="str">
            <v>株式等譲渡所得割交付金</v>
          </cell>
        </row>
        <row r="24">
          <cell r="A24">
            <v>407</v>
          </cell>
          <cell r="B24" t="str">
            <v>地方消費税交付金</v>
          </cell>
        </row>
        <row r="25">
          <cell r="A25">
            <v>19</v>
          </cell>
          <cell r="B25" t="str">
            <v>ゴルフ場利用税交付金</v>
          </cell>
        </row>
        <row r="26">
          <cell r="A26">
            <v>21</v>
          </cell>
          <cell r="B26" t="str">
            <v>自動車取得税交付金</v>
          </cell>
        </row>
        <row r="27">
          <cell r="A27">
            <v>22</v>
          </cell>
          <cell r="B27" t="str">
            <v>国有提供施設等所在市町村助成交付金</v>
          </cell>
        </row>
        <row r="28">
          <cell r="A28">
            <v>518</v>
          </cell>
          <cell r="B28" t="str">
            <v>地方特例交付金</v>
          </cell>
        </row>
        <row r="29">
          <cell r="A29">
            <v>899</v>
          </cell>
          <cell r="B29" t="str">
            <v>特別交付金</v>
          </cell>
        </row>
        <row r="30">
          <cell r="A30">
            <v>412</v>
          </cell>
          <cell r="B30" t="str">
            <v>普通交付税</v>
          </cell>
        </row>
        <row r="31">
          <cell r="A31">
            <v>23</v>
          </cell>
          <cell r="B31" t="str">
            <v>特別交付税</v>
          </cell>
        </row>
        <row r="32">
          <cell r="A32">
            <v>24</v>
          </cell>
          <cell r="B32" t="str">
            <v>交通安全対策特別交付金</v>
          </cell>
        </row>
        <row r="33">
          <cell r="A33">
            <v>27</v>
          </cell>
          <cell r="B33" t="str">
            <v>養護老人ホーム入所者負担金</v>
          </cell>
        </row>
        <row r="34">
          <cell r="A34">
            <v>25</v>
          </cell>
          <cell r="B34" t="str">
            <v>ホームヘルプサービス事業負担金</v>
          </cell>
        </row>
        <row r="35">
          <cell r="A35">
            <v>566</v>
          </cell>
          <cell r="B35" t="str">
            <v>配食サービス事業負担金</v>
          </cell>
        </row>
        <row r="36">
          <cell r="A36">
            <v>559</v>
          </cell>
          <cell r="B36" t="str">
            <v>生きがいデイサービス事業負担金</v>
          </cell>
        </row>
        <row r="37">
          <cell r="A37">
            <v>560</v>
          </cell>
          <cell r="B37" t="str">
            <v>緊急一時保護事業負担金</v>
          </cell>
        </row>
        <row r="38">
          <cell r="A38">
            <v>881</v>
          </cell>
          <cell r="B38" t="str">
            <v>はいかい高齢者家族支援サービス事業負担金</v>
          </cell>
        </row>
        <row r="39">
          <cell r="A39">
            <v>892</v>
          </cell>
          <cell r="B39" t="str">
            <v>後期高齢者医療広域連合派遣職員給与等負担金</v>
          </cell>
        </row>
        <row r="40">
          <cell r="A40">
            <v>32</v>
          </cell>
          <cell r="B40" t="str">
            <v>入院助産施設措置費負担金</v>
          </cell>
        </row>
        <row r="41">
          <cell r="A41">
            <v>843</v>
          </cell>
          <cell r="B41" t="str">
            <v>ホームヘルプサービス事業負担金</v>
          </cell>
        </row>
        <row r="42">
          <cell r="A42">
            <v>33</v>
          </cell>
          <cell r="B42" t="str">
            <v>保育園児童運営費負担金</v>
          </cell>
        </row>
        <row r="43">
          <cell r="A43">
            <v>34</v>
          </cell>
          <cell r="B43" t="str">
            <v>日本スポーツ振興センター共済掛金負担金</v>
          </cell>
        </row>
        <row r="44">
          <cell r="A44">
            <v>854</v>
          </cell>
          <cell r="B44" t="str">
            <v>障害児療育入所負担金</v>
          </cell>
        </row>
        <row r="45">
          <cell r="A45">
            <v>644</v>
          </cell>
          <cell r="B45" t="str">
            <v>母子生活支援施設措置費負担金</v>
          </cell>
        </row>
        <row r="46">
          <cell r="A46">
            <v>36</v>
          </cell>
          <cell r="B46" t="str">
            <v>高野川上流排水整備事業負担金</v>
          </cell>
        </row>
        <row r="47">
          <cell r="A47">
            <v>743</v>
          </cell>
          <cell r="B47" t="str">
            <v>地域排水整備事業負担金</v>
          </cell>
        </row>
        <row r="48">
          <cell r="A48">
            <v>659</v>
          </cell>
          <cell r="B48" t="str">
            <v>西八千代北部特定土地区画整理事業負担金</v>
          </cell>
        </row>
        <row r="49">
          <cell r="A49">
            <v>660</v>
          </cell>
          <cell r="B49" t="str">
            <v>勝田地区市道整備負担金</v>
          </cell>
        </row>
        <row r="50">
          <cell r="A50">
            <v>38</v>
          </cell>
          <cell r="B50" t="str">
            <v>日本スポーツ振興センター共済掛金負担金</v>
          </cell>
        </row>
        <row r="51">
          <cell r="A51">
            <v>39</v>
          </cell>
          <cell r="B51" t="str">
            <v>日本スポーツ振興センター共済掛金負担金</v>
          </cell>
        </row>
        <row r="52">
          <cell r="A52">
            <v>40</v>
          </cell>
          <cell r="B52" t="str">
            <v>日本スポーツ振興センター共済掛金負担金</v>
          </cell>
        </row>
        <row r="53">
          <cell r="A53">
            <v>42</v>
          </cell>
          <cell r="B53" t="str">
            <v>送電線路使用料</v>
          </cell>
        </row>
        <row r="54">
          <cell r="A54">
            <v>43</v>
          </cell>
          <cell r="B54" t="str">
            <v>行政財産使用料</v>
          </cell>
        </row>
        <row r="55">
          <cell r="A55">
            <v>41</v>
          </cell>
          <cell r="B55" t="str">
            <v>文化施設使用料</v>
          </cell>
        </row>
        <row r="56">
          <cell r="A56">
            <v>44</v>
          </cell>
          <cell r="B56" t="str">
            <v>ふれあいプラザ使用料</v>
          </cell>
        </row>
        <row r="57">
          <cell r="A57">
            <v>481</v>
          </cell>
          <cell r="B57" t="str">
            <v>行政財産使用料</v>
          </cell>
        </row>
        <row r="58">
          <cell r="A58">
            <v>857</v>
          </cell>
          <cell r="B58" t="str">
            <v>児童発達支援センター使用料</v>
          </cell>
        </row>
        <row r="59">
          <cell r="A59">
            <v>45</v>
          </cell>
          <cell r="B59" t="str">
            <v>学童保育料</v>
          </cell>
        </row>
        <row r="60">
          <cell r="A60">
            <v>525</v>
          </cell>
          <cell r="B60" t="str">
            <v>農道使用料</v>
          </cell>
        </row>
        <row r="61">
          <cell r="A61">
            <v>391</v>
          </cell>
          <cell r="B61" t="str">
            <v>ふるさとステーション使用料（施設使用料分）</v>
          </cell>
        </row>
        <row r="62">
          <cell r="A62">
            <v>438</v>
          </cell>
          <cell r="B62" t="str">
            <v>ふるさとステーション使用料（会議室使用料分）</v>
          </cell>
        </row>
        <row r="63">
          <cell r="A63">
            <v>50</v>
          </cell>
          <cell r="B63" t="str">
            <v>市営駐車場使用料</v>
          </cell>
        </row>
        <row r="64">
          <cell r="A64">
            <v>48</v>
          </cell>
          <cell r="B64" t="str">
            <v>道路占用料</v>
          </cell>
        </row>
        <row r="65">
          <cell r="A65">
            <v>494</v>
          </cell>
          <cell r="B65" t="str">
            <v>排水管用地使用料</v>
          </cell>
        </row>
        <row r="66">
          <cell r="A66">
            <v>656</v>
          </cell>
          <cell r="B66" t="str">
            <v>法定外道路及び水路等占用料</v>
          </cell>
        </row>
        <row r="67">
          <cell r="A67">
            <v>49</v>
          </cell>
          <cell r="B67" t="str">
            <v>市営自転車駐車場使用料</v>
          </cell>
        </row>
        <row r="68">
          <cell r="A68">
            <v>51</v>
          </cell>
          <cell r="B68" t="str">
            <v>都市公園占用料</v>
          </cell>
        </row>
        <row r="69">
          <cell r="A69">
            <v>52</v>
          </cell>
          <cell r="B69" t="str">
            <v>都市公園使用料</v>
          </cell>
        </row>
        <row r="70">
          <cell r="A70">
            <v>789</v>
          </cell>
          <cell r="B70" t="str">
            <v>行政財産使用料</v>
          </cell>
        </row>
        <row r="71">
          <cell r="A71">
            <v>834</v>
          </cell>
          <cell r="B71" t="str">
            <v>体育館使用料</v>
          </cell>
        </row>
        <row r="72">
          <cell r="A72">
            <v>835</v>
          </cell>
          <cell r="B72" t="str">
            <v>野球場・庭球場使用料</v>
          </cell>
        </row>
        <row r="73">
          <cell r="A73">
            <v>836</v>
          </cell>
          <cell r="B73" t="str">
            <v>水泳場使用料</v>
          </cell>
        </row>
        <row r="74">
          <cell r="A74">
            <v>53</v>
          </cell>
          <cell r="B74" t="str">
            <v>市営住宅使用料</v>
          </cell>
        </row>
        <row r="75">
          <cell r="A75">
            <v>54</v>
          </cell>
          <cell r="B75" t="str">
            <v>幼稚園保育料</v>
          </cell>
        </row>
        <row r="76">
          <cell r="A76">
            <v>841</v>
          </cell>
          <cell r="B76" t="str">
            <v>文化施設使用料</v>
          </cell>
        </row>
        <row r="77">
          <cell r="A77">
            <v>865</v>
          </cell>
          <cell r="B77" t="str">
            <v>総合生涯学習プラザ使用料</v>
          </cell>
        </row>
        <row r="78">
          <cell r="A78">
            <v>866</v>
          </cell>
          <cell r="B78" t="str">
            <v>行政財産使用料</v>
          </cell>
        </row>
        <row r="79">
          <cell r="A79">
            <v>55</v>
          </cell>
          <cell r="B79" t="str">
            <v>少年自然の家使用料</v>
          </cell>
        </row>
        <row r="80">
          <cell r="A80">
            <v>745</v>
          </cell>
          <cell r="B80" t="str">
            <v>緑が丘公民館集会ホール使用料</v>
          </cell>
        </row>
        <row r="81">
          <cell r="A81">
            <v>56</v>
          </cell>
          <cell r="B81" t="str">
            <v>八千代台東南公共センター使用料</v>
          </cell>
        </row>
        <row r="82">
          <cell r="A82">
            <v>57</v>
          </cell>
          <cell r="B82" t="str">
            <v>体育館使用料</v>
          </cell>
        </row>
        <row r="83">
          <cell r="A83">
            <v>58</v>
          </cell>
          <cell r="B83" t="str">
            <v>野球場・庭球場使用料</v>
          </cell>
        </row>
        <row r="84">
          <cell r="A84">
            <v>59</v>
          </cell>
          <cell r="B84" t="str">
            <v>水泳場使用料</v>
          </cell>
        </row>
        <row r="85">
          <cell r="A85">
            <v>46</v>
          </cell>
          <cell r="B85" t="str">
            <v>急病センター使用料（保険者負担分）</v>
          </cell>
        </row>
        <row r="86">
          <cell r="A86">
            <v>47</v>
          </cell>
          <cell r="B86" t="str">
            <v>急病センター使用料（自己負担分）</v>
          </cell>
        </row>
        <row r="87">
          <cell r="A87">
            <v>589</v>
          </cell>
          <cell r="B87" t="str">
            <v>認可地縁団体の告示事項に関する証明手数料</v>
          </cell>
        </row>
        <row r="88">
          <cell r="A88">
            <v>60</v>
          </cell>
          <cell r="B88" t="str">
            <v>納税証明等手数料</v>
          </cell>
        </row>
        <row r="89">
          <cell r="A89">
            <v>61</v>
          </cell>
          <cell r="B89" t="str">
            <v>戸籍及び住民票等交付手数料</v>
          </cell>
        </row>
        <row r="90">
          <cell r="A90">
            <v>547</v>
          </cell>
          <cell r="B90" t="str">
            <v>犬の登録等手数料</v>
          </cell>
        </row>
        <row r="91">
          <cell r="A91">
            <v>63</v>
          </cell>
          <cell r="B91" t="str">
            <v>一般廃棄物処理業許可申請手数料</v>
          </cell>
        </row>
        <row r="92">
          <cell r="A92">
            <v>472</v>
          </cell>
          <cell r="B92" t="str">
            <v>指定事業許可申請手数料</v>
          </cell>
        </row>
        <row r="93">
          <cell r="A93">
            <v>473</v>
          </cell>
          <cell r="B93" t="str">
            <v>指定事業変更許可申請手数料</v>
          </cell>
        </row>
        <row r="94">
          <cell r="A94">
            <v>64</v>
          </cell>
          <cell r="B94" t="str">
            <v>し尿処理手数料</v>
          </cell>
        </row>
        <row r="95">
          <cell r="A95">
            <v>65</v>
          </cell>
          <cell r="B95" t="str">
            <v>し尿浄化槽汚泥搬入手数料</v>
          </cell>
        </row>
        <row r="96">
          <cell r="A96">
            <v>66</v>
          </cell>
          <cell r="B96" t="str">
            <v>浄化槽清掃業許可申請手数料</v>
          </cell>
        </row>
        <row r="97">
          <cell r="A97">
            <v>788</v>
          </cell>
          <cell r="B97" t="str">
            <v>粗大ごみ処理手数料</v>
          </cell>
        </row>
        <row r="98">
          <cell r="A98">
            <v>561</v>
          </cell>
          <cell r="B98" t="str">
            <v>一般廃棄物処理等手数料（指定ごみ袋分）</v>
          </cell>
        </row>
        <row r="99">
          <cell r="A99">
            <v>67</v>
          </cell>
          <cell r="B99" t="str">
            <v>一般廃棄物処理等手数料（許可業者分）</v>
          </cell>
        </row>
        <row r="100">
          <cell r="A100">
            <v>68</v>
          </cell>
          <cell r="B100" t="str">
            <v>一般廃棄物処理等手数料（一般分）</v>
          </cell>
        </row>
        <row r="101">
          <cell r="A101">
            <v>69</v>
          </cell>
          <cell r="B101" t="str">
            <v>動物死体処理手数料</v>
          </cell>
        </row>
        <row r="102">
          <cell r="A102">
            <v>70</v>
          </cell>
          <cell r="B102" t="str">
            <v>耕作証明等手数料</v>
          </cell>
        </row>
        <row r="103">
          <cell r="A103">
            <v>71</v>
          </cell>
          <cell r="B103" t="str">
            <v>屋外広告物手数料</v>
          </cell>
        </row>
        <row r="104">
          <cell r="A104">
            <v>72</v>
          </cell>
          <cell r="B104" t="str">
            <v>道路外証明等手数料</v>
          </cell>
        </row>
        <row r="105">
          <cell r="A105">
            <v>822</v>
          </cell>
          <cell r="B105" t="str">
            <v>市営自転車駐車場整理手数料</v>
          </cell>
        </row>
        <row r="106">
          <cell r="A106">
            <v>73</v>
          </cell>
          <cell r="B106" t="str">
            <v>都市計画証明手数料</v>
          </cell>
        </row>
        <row r="107">
          <cell r="A107">
            <v>75</v>
          </cell>
          <cell r="B107" t="str">
            <v>建築確認申請等手数料</v>
          </cell>
        </row>
        <row r="108">
          <cell r="A108">
            <v>77</v>
          </cell>
          <cell r="B108" t="str">
            <v>優良住宅新築認定申請手数料</v>
          </cell>
        </row>
        <row r="109">
          <cell r="A109">
            <v>76</v>
          </cell>
          <cell r="B109" t="str">
            <v>開発行為許可申請等手数料</v>
          </cell>
        </row>
        <row r="110">
          <cell r="A110">
            <v>74</v>
          </cell>
          <cell r="B110" t="str">
            <v>納税猶予の特例適用の農地等該当証明手数料</v>
          </cell>
        </row>
        <row r="111">
          <cell r="A111">
            <v>442</v>
          </cell>
          <cell r="B111" t="str">
            <v>生産緑地証明手数料</v>
          </cell>
        </row>
        <row r="112">
          <cell r="A112">
            <v>446</v>
          </cell>
          <cell r="B112" t="str">
            <v>都市計画緑地証明手数料</v>
          </cell>
        </row>
        <row r="113">
          <cell r="A113">
            <v>78</v>
          </cell>
          <cell r="B113" t="str">
            <v>危険物施設設置許可等手数料</v>
          </cell>
        </row>
        <row r="114">
          <cell r="A114">
            <v>869</v>
          </cell>
          <cell r="B114" t="str">
            <v>障害者自立支援給付費負担金</v>
          </cell>
        </row>
        <row r="115">
          <cell r="A115">
            <v>870</v>
          </cell>
          <cell r="B115" t="str">
            <v>障害者医療費負担金</v>
          </cell>
        </row>
        <row r="116">
          <cell r="A116">
            <v>83</v>
          </cell>
          <cell r="B116" t="str">
            <v>特別障害者手当等給付費負担金</v>
          </cell>
        </row>
        <row r="117">
          <cell r="A117">
            <v>81</v>
          </cell>
          <cell r="B117" t="str">
            <v>知的障害者施設訓練等支援費等負担金</v>
          </cell>
        </row>
        <row r="118">
          <cell r="A118">
            <v>82</v>
          </cell>
          <cell r="B118" t="str">
            <v>身体障害者保護費負担金</v>
          </cell>
        </row>
        <row r="119">
          <cell r="A119">
            <v>79</v>
          </cell>
          <cell r="B119" t="str">
            <v>国民健康保険・保険基盤安定負担金</v>
          </cell>
        </row>
        <row r="120">
          <cell r="A120">
            <v>732</v>
          </cell>
          <cell r="B120" t="str">
            <v>国民健康保険・保険基盤安定負担金</v>
          </cell>
        </row>
        <row r="121">
          <cell r="A121">
            <v>80</v>
          </cell>
          <cell r="B121" t="str">
            <v>老人保護措置費負担金</v>
          </cell>
        </row>
        <row r="122">
          <cell r="A122">
            <v>712</v>
          </cell>
          <cell r="B122" t="str">
            <v>老人医療給付費等負担金</v>
          </cell>
        </row>
        <row r="123">
          <cell r="A123">
            <v>84</v>
          </cell>
          <cell r="B123" t="str">
            <v>被用者児童手当負担金</v>
          </cell>
        </row>
        <row r="124">
          <cell r="A124">
            <v>85</v>
          </cell>
          <cell r="B124" t="str">
            <v>非被用者児童手当負担金</v>
          </cell>
        </row>
        <row r="125">
          <cell r="A125">
            <v>86</v>
          </cell>
          <cell r="B125" t="str">
            <v>特例給付負担金</v>
          </cell>
        </row>
        <row r="126">
          <cell r="A126">
            <v>598</v>
          </cell>
          <cell r="B126" t="str">
            <v>被用者小学校修了前特例給付負担金</v>
          </cell>
        </row>
        <row r="127">
          <cell r="A127">
            <v>599</v>
          </cell>
          <cell r="B127" t="str">
            <v>非被用者小学校修了前特例給付負担金</v>
          </cell>
        </row>
        <row r="128">
          <cell r="A128">
            <v>87</v>
          </cell>
          <cell r="B128" t="str">
            <v>母子生活支援施設措置費負担金</v>
          </cell>
        </row>
        <row r="129">
          <cell r="A129">
            <v>88</v>
          </cell>
          <cell r="B129" t="str">
            <v>入院助産施設措置費負担金</v>
          </cell>
        </row>
        <row r="130">
          <cell r="A130">
            <v>654</v>
          </cell>
          <cell r="B130" t="str">
            <v>児童扶養手当給付費負担金</v>
          </cell>
        </row>
        <row r="131">
          <cell r="A131">
            <v>89</v>
          </cell>
          <cell r="B131" t="str">
            <v>保育園児童運営費負担金</v>
          </cell>
        </row>
        <row r="132">
          <cell r="A132">
            <v>554</v>
          </cell>
          <cell r="B132" t="str">
            <v>心身障害児援護費及び結核児童療育費負担金</v>
          </cell>
        </row>
        <row r="133">
          <cell r="A133">
            <v>90</v>
          </cell>
          <cell r="B133" t="str">
            <v>生活保護費負担金</v>
          </cell>
        </row>
        <row r="134">
          <cell r="A134">
            <v>91</v>
          </cell>
          <cell r="B134" t="str">
            <v>保健事業費等負担金</v>
          </cell>
        </row>
        <row r="135">
          <cell r="A135">
            <v>375</v>
          </cell>
          <cell r="B135" t="str">
            <v>母子保健衛生費負担金</v>
          </cell>
        </row>
        <row r="136">
          <cell r="A136">
            <v>485</v>
          </cell>
          <cell r="B136" t="str">
            <v>公立学校施設整備費負担金</v>
          </cell>
        </row>
        <row r="137">
          <cell r="A137">
            <v>527</v>
          </cell>
          <cell r="B137" t="str">
            <v>公立学校施設整備費負担金</v>
          </cell>
        </row>
        <row r="138">
          <cell r="A138">
            <v>816</v>
          </cell>
          <cell r="B138" t="str">
            <v>公立学校施設整備費負担金</v>
          </cell>
        </row>
        <row r="139">
          <cell r="A139">
            <v>805</v>
          </cell>
          <cell r="B139" t="str">
            <v>老人医療費適正化推進費補助金</v>
          </cell>
        </row>
        <row r="140">
          <cell r="A140">
            <v>876</v>
          </cell>
          <cell r="B140" t="str">
            <v>住民情報提供システム開発費補助金</v>
          </cell>
        </row>
        <row r="141">
          <cell r="A141">
            <v>877</v>
          </cell>
          <cell r="B141" t="str">
            <v>後期高齢者医療制度保険料徴収システム開発費補助金</v>
          </cell>
        </row>
        <row r="142">
          <cell r="A142">
            <v>947</v>
          </cell>
          <cell r="B142" t="str">
            <v>高齢者医療制度円滑導入事業費補助金</v>
          </cell>
        </row>
        <row r="143">
          <cell r="A143">
            <v>861</v>
          </cell>
          <cell r="B143" t="str">
            <v>地域介護・福祉空間整備等交付金</v>
          </cell>
        </row>
        <row r="144">
          <cell r="A144">
            <v>92</v>
          </cell>
          <cell r="B144" t="str">
            <v>在宅福祉事業費等補助金</v>
          </cell>
        </row>
        <row r="145">
          <cell r="A145">
            <v>871</v>
          </cell>
          <cell r="B145" t="str">
            <v>地域生活支援事業費補助金</v>
          </cell>
        </row>
        <row r="146">
          <cell r="A146">
            <v>898</v>
          </cell>
          <cell r="B146" t="str">
            <v>障害程度区分認定等事業費補助金</v>
          </cell>
        </row>
        <row r="147">
          <cell r="A147">
            <v>790</v>
          </cell>
          <cell r="B147" t="str">
            <v>障害者自立支援・社会参加総合推進事業補助金</v>
          </cell>
        </row>
        <row r="148">
          <cell r="A148">
            <v>855</v>
          </cell>
          <cell r="B148" t="str">
            <v>障害者自立支援法施行円滑化事務補助金</v>
          </cell>
        </row>
        <row r="149">
          <cell r="A149">
            <v>95</v>
          </cell>
          <cell r="B149" t="str">
            <v>在宅心身障害児（者）福祉対策費補助金</v>
          </cell>
        </row>
        <row r="150">
          <cell r="A150">
            <v>97</v>
          </cell>
          <cell r="B150" t="str">
            <v>身体障害者福祉費補助金</v>
          </cell>
        </row>
        <row r="151">
          <cell r="A151">
            <v>806</v>
          </cell>
          <cell r="B151" t="str">
            <v>次世代育成支援対策交付金</v>
          </cell>
        </row>
        <row r="152">
          <cell r="A152">
            <v>812</v>
          </cell>
          <cell r="B152" t="str">
            <v>母子家庭自立支援給付金事業補助金</v>
          </cell>
        </row>
        <row r="153">
          <cell r="A153">
            <v>915</v>
          </cell>
          <cell r="B153" t="str">
            <v>住宅・建築物耐震改修等事業補助金</v>
          </cell>
        </row>
        <row r="154">
          <cell r="A154">
            <v>579</v>
          </cell>
          <cell r="B154" t="str">
            <v>仕事と家庭両立支援特別援助事業費補助金</v>
          </cell>
        </row>
        <row r="155">
          <cell r="A155">
            <v>652</v>
          </cell>
          <cell r="B155" t="str">
            <v>特別保育事業費等補助金</v>
          </cell>
        </row>
        <row r="156">
          <cell r="A156">
            <v>99</v>
          </cell>
          <cell r="B156" t="str">
            <v>生活保護費補助金</v>
          </cell>
        </row>
        <row r="157">
          <cell r="A157">
            <v>831</v>
          </cell>
          <cell r="B157" t="str">
            <v>循環型社会形成推進交付金</v>
          </cell>
        </row>
        <row r="158">
          <cell r="A158">
            <v>741</v>
          </cell>
          <cell r="B158" t="str">
            <v>二酸化炭素排出抑制対策事業費等補助金</v>
          </cell>
        </row>
        <row r="159">
          <cell r="A159">
            <v>102</v>
          </cell>
          <cell r="B159" t="str">
            <v>浄化槽設置整備事業補助金</v>
          </cell>
        </row>
        <row r="160">
          <cell r="A160">
            <v>710</v>
          </cell>
          <cell r="B160" t="str">
            <v>ディーゼル車排出ガス低減対策推進費補助金</v>
          </cell>
        </row>
        <row r="161">
          <cell r="A161">
            <v>832</v>
          </cell>
          <cell r="B161" t="str">
            <v>循環型社会形成推進交付金</v>
          </cell>
        </row>
        <row r="162">
          <cell r="A162">
            <v>426</v>
          </cell>
          <cell r="B162" t="str">
            <v>廃棄物処理施設整備費補助金</v>
          </cell>
        </row>
        <row r="163">
          <cell r="A163">
            <v>882</v>
          </cell>
          <cell r="B163" t="str">
            <v>住宅・建築物耐震改修等事業補助金</v>
          </cell>
        </row>
        <row r="164">
          <cell r="A164">
            <v>111</v>
          </cell>
          <cell r="B164" t="str">
            <v>公園事業費補助金</v>
          </cell>
        </row>
        <row r="165">
          <cell r="A165">
            <v>108</v>
          </cell>
          <cell r="B165" t="str">
            <v>８・７・２号線建設事業補助金</v>
          </cell>
        </row>
        <row r="166">
          <cell r="A166">
            <v>112</v>
          </cell>
          <cell r="B166" t="str">
            <v>土地区画整理事業補助金</v>
          </cell>
        </row>
        <row r="167">
          <cell r="A167">
            <v>880</v>
          </cell>
          <cell r="B167" t="str">
            <v>公的賃貸住宅家賃対策調整補助金</v>
          </cell>
        </row>
        <row r="168">
          <cell r="A168">
            <v>953</v>
          </cell>
          <cell r="B168" t="str">
            <v>地域住宅交付金</v>
          </cell>
        </row>
        <row r="169">
          <cell r="A169">
            <v>113</v>
          </cell>
          <cell r="B169" t="str">
            <v>家賃収入補助金</v>
          </cell>
        </row>
        <row r="170">
          <cell r="A170">
            <v>386</v>
          </cell>
          <cell r="B170" t="str">
            <v>交通安全施設等整備事業補助金</v>
          </cell>
        </row>
        <row r="171">
          <cell r="A171">
            <v>106</v>
          </cell>
          <cell r="B171" t="str">
            <v>自転車駐車場整備事業補助金</v>
          </cell>
        </row>
        <row r="172">
          <cell r="A172">
            <v>117</v>
          </cell>
          <cell r="B172" t="str">
            <v>要保護児童援助費補助金</v>
          </cell>
        </row>
        <row r="173">
          <cell r="A173">
            <v>118</v>
          </cell>
          <cell r="B173" t="str">
            <v>特別支援教育就学奨励費補助金</v>
          </cell>
        </row>
        <row r="174">
          <cell r="A174">
            <v>763</v>
          </cell>
          <cell r="B174" t="str">
            <v>学校教育設備整備費等補助金（理科教育等設備整備費）</v>
          </cell>
        </row>
        <row r="175">
          <cell r="A175">
            <v>858</v>
          </cell>
          <cell r="B175" t="str">
            <v>住宅・建築物耐震改修等事業補助金</v>
          </cell>
        </row>
        <row r="176">
          <cell r="A176">
            <v>116</v>
          </cell>
          <cell r="B176" t="str">
            <v>公立学校施設整備費補助金</v>
          </cell>
        </row>
        <row r="177">
          <cell r="A177">
            <v>120</v>
          </cell>
          <cell r="B177" t="str">
            <v>要保護生徒援助費補助金</v>
          </cell>
        </row>
        <row r="178">
          <cell r="A178">
            <v>121</v>
          </cell>
          <cell r="B178" t="str">
            <v>特別支援教育就学奨励費補助金</v>
          </cell>
        </row>
        <row r="179">
          <cell r="A179">
            <v>764</v>
          </cell>
          <cell r="B179" t="str">
            <v>学校教育設備整備費等補助金（理科教育等設備整備費）</v>
          </cell>
        </row>
        <row r="180">
          <cell r="A180">
            <v>859</v>
          </cell>
          <cell r="B180" t="str">
            <v>住宅・建築物耐震改修等事業補助金</v>
          </cell>
        </row>
        <row r="181">
          <cell r="A181">
            <v>385</v>
          </cell>
          <cell r="B181" t="str">
            <v>公立学校施設整備費補助金</v>
          </cell>
        </row>
        <row r="182">
          <cell r="A182">
            <v>123</v>
          </cell>
          <cell r="B182" t="str">
            <v>幼稚園就園奨励費補助金</v>
          </cell>
        </row>
        <row r="183">
          <cell r="A183">
            <v>124</v>
          </cell>
          <cell r="B183" t="str">
            <v>埋蔵文化財等保存整備費補助金</v>
          </cell>
        </row>
        <row r="184">
          <cell r="A184">
            <v>916</v>
          </cell>
          <cell r="B184" t="str">
            <v>住宅・建築物耐震改修等事業補助金</v>
          </cell>
        </row>
        <row r="185">
          <cell r="A185">
            <v>817</v>
          </cell>
          <cell r="B185" t="str">
            <v>公立学校施設整備費補助金</v>
          </cell>
        </row>
        <row r="186">
          <cell r="A186">
            <v>818</v>
          </cell>
          <cell r="B186" t="str">
            <v>社会体育施設整備費補助金</v>
          </cell>
        </row>
        <row r="187">
          <cell r="A187">
            <v>114</v>
          </cell>
          <cell r="B187" t="str">
            <v>消防防災設備整備費補助金</v>
          </cell>
        </row>
        <row r="188">
          <cell r="A188">
            <v>115</v>
          </cell>
          <cell r="B188" t="str">
            <v>消防防災施設・設備整備費補助金</v>
          </cell>
        </row>
        <row r="189">
          <cell r="A189">
            <v>614</v>
          </cell>
          <cell r="B189" t="str">
            <v>自衛官募集事務委託金</v>
          </cell>
        </row>
        <row r="190">
          <cell r="A190">
            <v>126</v>
          </cell>
          <cell r="B190" t="str">
            <v>特別児童扶養手当事務取扱交付金</v>
          </cell>
        </row>
        <row r="191">
          <cell r="A191">
            <v>125</v>
          </cell>
          <cell r="B191" t="str">
            <v>国民年金事務費交付金</v>
          </cell>
        </row>
        <row r="192">
          <cell r="A192">
            <v>127</v>
          </cell>
          <cell r="B192" t="str">
            <v>児童手当事務取扱交付金</v>
          </cell>
        </row>
        <row r="193">
          <cell r="A193">
            <v>567</v>
          </cell>
          <cell r="B193" t="str">
            <v>児童手当事務取扱交付金</v>
          </cell>
        </row>
        <row r="194">
          <cell r="A194">
            <v>128</v>
          </cell>
          <cell r="B194" t="str">
            <v>児童扶養手当事務取扱交付金</v>
          </cell>
        </row>
        <row r="195">
          <cell r="A195">
            <v>691</v>
          </cell>
          <cell r="B195" t="str">
            <v>児童扶養手当事務取扱交付金</v>
          </cell>
        </row>
        <row r="196">
          <cell r="A196">
            <v>699</v>
          </cell>
          <cell r="B196" t="str">
            <v>畜産環境基本調査委託金</v>
          </cell>
        </row>
        <row r="197">
          <cell r="A197">
            <v>130</v>
          </cell>
          <cell r="B197" t="str">
            <v>権限委譲事務交付金</v>
          </cell>
        </row>
        <row r="198">
          <cell r="A198">
            <v>625</v>
          </cell>
          <cell r="B198" t="str">
            <v>教育委員会権限委譲事務交付金</v>
          </cell>
        </row>
        <row r="199">
          <cell r="A199">
            <v>872</v>
          </cell>
          <cell r="B199" t="str">
            <v>障害者自立支援給付費負担金</v>
          </cell>
        </row>
        <row r="200">
          <cell r="A200">
            <v>873</v>
          </cell>
          <cell r="B200" t="str">
            <v>障害者医療費負担金</v>
          </cell>
        </row>
        <row r="201">
          <cell r="A201">
            <v>131</v>
          </cell>
          <cell r="B201" t="str">
            <v>国民健康保険・保険基盤安定負担金</v>
          </cell>
        </row>
        <row r="202">
          <cell r="A202">
            <v>733</v>
          </cell>
          <cell r="B202" t="str">
            <v>国民健康保険・保険基盤安定負担金</v>
          </cell>
        </row>
        <row r="203">
          <cell r="A203">
            <v>132</v>
          </cell>
          <cell r="B203" t="str">
            <v>老人保護措置費負担金</v>
          </cell>
        </row>
        <row r="204">
          <cell r="A204">
            <v>133</v>
          </cell>
          <cell r="B204" t="str">
            <v>身体障害者保護費負担金</v>
          </cell>
        </row>
        <row r="205">
          <cell r="A205">
            <v>791</v>
          </cell>
          <cell r="B205" t="str">
            <v>知的障害者施設訓練等支援費等負担金</v>
          </cell>
        </row>
        <row r="206">
          <cell r="A206">
            <v>134</v>
          </cell>
          <cell r="B206" t="str">
            <v>被用者児童手当負担金</v>
          </cell>
        </row>
        <row r="207">
          <cell r="A207">
            <v>135</v>
          </cell>
          <cell r="B207" t="str">
            <v>非被用者児童手当負担金</v>
          </cell>
        </row>
        <row r="208">
          <cell r="A208">
            <v>600</v>
          </cell>
          <cell r="B208" t="str">
            <v>被用者小学校修了前特例給付負担金</v>
          </cell>
        </row>
        <row r="209">
          <cell r="A209">
            <v>601</v>
          </cell>
          <cell r="B209" t="str">
            <v>非被用者小学校修了前特例給付負担金</v>
          </cell>
        </row>
        <row r="210">
          <cell r="A210">
            <v>136</v>
          </cell>
          <cell r="B210" t="str">
            <v>母子生活支援施設措置費負担金</v>
          </cell>
        </row>
        <row r="211">
          <cell r="A211">
            <v>137</v>
          </cell>
          <cell r="B211" t="str">
            <v>入院助産施設措置費負担金</v>
          </cell>
        </row>
        <row r="212">
          <cell r="A212">
            <v>138</v>
          </cell>
          <cell r="B212" t="str">
            <v>保育園児童運営費負担金</v>
          </cell>
        </row>
        <row r="213">
          <cell r="A213">
            <v>580</v>
          </cell>
          <cell r="B213" t="str">
            <v>特例給付負担金</v>
          </cell>
        </row>
        <row r="214">
          <cell r="A214">
            <v>853</v>
          </cell>
          <cell r="B214" t="str">
            <v>障害児施設給付費負担金</v>
          </cell>
        </row>
        <row r="215">
          <cell r="A215">
            <v>139</v>
          </cell>
          <cell r="B215" t="str">
            <v>生活保護費負担金</v>
          </cell>
        </row>
        <row r="216">
          <cell r="A216">
            <v>377</v>
          </cell>
          <cell r="B216" t="str">
            <v>母子保健事業負担金</v>
          </cell>
        </row>
        <row r="217">
          <cell r="A217">
            <v>140</v>
          </cell>
          <cell r="B217" t="str">
            <v>老人保健事業費負担金</v>
          </cell>
        </row>
        <row r="218">
          <cell r="A218">
            <v>679</v>
          </cell>
          <cell r="B218" t="str">
            <v>市町村併任職員等立入検査業務交付金</v>
          </cell>
        </row>
        <row r="219">
          <cell r="A219">
            <v>141</v>
          </cell>
          <cell r="B219" t="str">
            <v>農業委員会交付金</v>
          </cell>
        </row>
        <row r="220">
          <cell r="A220">
            <v>811</v>
          </cell>
          <cell r="B220" t="str">
            <v>地域コミュニティづくり推進支援事業補助金</v>
          </cell>
        </row>
        <row r="221">
          <cell r="A221">
            <v>146</v>
          </cell>
          <cell r="B221" t="str">
            <v>民生委員協議会交付金</v>
          </cell>
        </row>
        <row r="222">
          <cell r="A222">
            <v>578</v>
          </cell>
          <cell r="B222" t="str">
            <v>介護保険利用者助成費補助金</v>
          </cell>
        </row>
        <row r="223">
          <cell r="A223">
            <v>148</v>
          </cell>
          <cell r="B223" t="str">
            <v>在宅福祉事業費等補助金</v>
          </cell>
        </row>
        <row r="224">
          <cell r="A224">
            <v>874</v>
          </cell>
          <cell r="B224" t="str">
            <v>地域生活支援事業費補助金</v>
          </cell>
        </row>
        <row r="225">
          <cell r="A225">
            <v>875</v>
          </cell>
          <cell r="B225" t="str">
            <v>障害者グループホーム等入居者家賃補助金</v>
          </cell>
        </row>
        <row r="226">
          <cell r="A226">
            <v>155</v>
          </cell>
          <cell r="B226" t="str">
            <v>重度心身障害者（児）医療給付改善事業費補助金</v>
          </cell>
        </row>
        <row r="227">
          <cell r="A227">
            <v>616</v>
          </cell>
          <cell r="B227" t="str">
            <v>精神障害者共同作業所補助金</v>
          </cell>
        </row>
        <row r="228">
          <cell r="A228">
            <v>951</v>
          </cell>
          <cell r="B228" t="str">
            <v>経過的精神障害者共同作業所補助金</v>
          </cell>
        </row>
        <row r="229">
          <cell r="A229">
            <v>159</v>
          </cell>
          <cell r="B229" t="str">
            <v>知的障害者生活ホーム運営事業補助金</v>
          </cell>
        </row>
        <row r="230">
          <cell r="A230">
            <v>162</v>
          </cell>
          <cell r="B230" t="str">
            <v>在宅重度知的障害者及びねたきり身体障害者福祉手当給付事業費補助金</v>
          </cell>
        </row>
        <row r="231">
          <cell r="A231">
            <v>924</v>
          </cell>
          <cell r="B231" t="str">
            <v>障害者自立支援対策臨時特例基金事業補助金</v>
          </cell>
        </row>
        <row r="232">
          <cell r="A232">
            <v>849</v>
          </cell>
          <cell r="B232" t="str">
            <v>身体障害児・者等実態調査交付金</v>
          </cell>
        </row>
        <row r="233">
          <cell r="A233">
            <v>793</v>
          </cell>
          <cell r="B233" t="str">
            <v>心身障害者小規模福祉作業所補助金</v>
          </cell>
        </row>
        <row r="234">
          <cell r="A234">
            <v>700</v>
          </cell>
          <cell r="B234" t="str">
            <v>難病患者等居宅生活支援事業補助金</v>
          </cell>
        </row>
        <row r="235">
          <cell r="A235">
            <v>952</v>
          </cell>
          <cell r="B235" t="str">
            <v>地域活動支援センター運営費補助金</v>
          </cell>
        </row>
        <row r="236">
          <cell r="A236">
            <v>823</v>
          </cell>
          <cell r="B236" t="str">
            <v>小児慢性特定疾患児日常生活用具給付費補助金</v>
          </cell>
        </row>
        <row r="237">
          <cell r="A237">
            <v>655</v>
          </cell>
          <cell r="B237" t="str">
            <v>消費生活情報体制整備事業補助金</v>
          </cell>
        </row>
        <row r="238">
          <cell r="A238">
            <v>740</v>
          </cell>
          <cell r="B238" t="str">
            <v>地域生活推進支援事業補助金</v>
          </cell>
        </row>
        <row r="239">
          <cell r="A239">
            <v>147</v>
          </cell>
          <cell r="B239" t="str">
            <v>民生委員推せん会交付金</v>
          </cell>
        </row>
        <row r="240">
          <cell r="A240">
            <v>153</v>
          </cell>
          <cell r="B240" t="str">
            <v>母子福祉推進員活動費補助金</v>
          </cell>
        </row>
        <row r="241">
          <cell r="A241">
            <v>154</v>
          </cell>
          <cell r="B241" t="str">
            <v>在宅身体障害者等福祉費補助金</v>
          </cell>
        </row>
        <row r="242">
          <cell r="A242">
            <v>717</v>
          </cell>
          <cell r="B242" t="str">
            <v>障害児・者在宅支援事業補助金</v>
          </cell>
        </row>
        <row r="243">
          <cell r="A243">
            <v>721</v>
          </cell>
          <cell r="B243" t="str">
            <v>市町村障害者社会参加促進事業補助金</v>
          </cell>
        </row>
        <row r="244">
          <cell r="A244">
            <v>827</v>
          </cell>
          <cell r="B244" t="str">
            <v>市町村障害者社会参加促進事業補助金</v>
          </cell>
        </row>
        <row r="245">
          <cell r="A245">
            <v>158</v>
          </cell>
          <cell r="B245" t="str">
            <v>心身障害者福祉作業所運営費補助金</v>
          </cell>
        </row>
        <row r="246">
          <cell r="A246">
            <v>722</v>
          </cell>
          <cell r="B246" t="str">
            <v>身体障害者デイサービス事業補助金</v>
          </cell>
        </row>
        <row r="247">
          <cell r="A247">
            <v>696</v>
          </cell>
          <cell r="B247" t="str">
            <v>精神障害者短期入所事業補助金</v>
          </cell>
        </row>
        <row r="248">
          <cell r="A248">
            <v>792</v>
          </cell>
          <cell r="B248" t="str">
            <v>在宅心身障害児（者）福祉対策費補助金</v>
          </cell>
        </row>
        <row r="249">
          <cell r="A249">
            <v>852</v>
          </cell>
          <cell r="B249" t="str">
            <v>小規模作業所等支援事業補助金</v>
          </cell>
        </row>
        <row r="250">
          <cell r="A250">
            <v>720</v>
          </cell>
          <cell r="B250" t="str">
            <v>精神障害者地域生活援助事業補助金</v>
          </cell>
        </row>
        <row r="251">
          <cell r="A251">
            <v>810</v>
          </cell>
          <cell r="B251" t="str">
            <v>精神障害者地域生活援助事業補助金</v>
          </cell>
        </row>
        <row r="252">
          <cell r="A252">
            <v>621</v>
          </cell>
          <cell r="B252" t="str">
            <v>介護予防・地域支え合い事業補助金</v>
          </cell>
        </row>
        <row r="253">
          <cell r="A253">
            <v>647</v>
          </cell>
          <cell r="B253" t="str">
            <v>介護サービス適正実施指導事業補助金</v>
          </cell>
        </row>
        <row r="254">
          <cell r="A254">
            <v>624</v>
          </cell>
          <cell r="B254" t="str">
            <v>介護サービス適正実施指導事業補助金</v>
          </cell>
        </row>
        <row r="255">
          <cell r="A255">
            <v>940</v>
          </cell>
          <cell r="B255" t="str">
            <v>障害者自立支援対策臨時特例基金事業補助金</v>
          </cell>
        </row>
        <row r="256">
          <cell r="A256">
            <v>556</v>
          </cell>
          <cell r="B256" t="str">
            <v>児童環境づくり基盤整備事業費補助金</v>
          </cell>
        </row>
        <row r="257">
          <cell r="A257">
            <v>557</v>
          </cell>
          <cell r="B257" t="str">
            <v>乳幼児医療対策事業補助金</v>
          </cell>
        </row>
        <row r="258">
          <cell r="A258">
            <v>165</v>
          </cell>
          <cell r="B258" t="str">
            <v>ひとり親家庭等医療費等助成事業補助金</v>
          </cell>
        </row>
        <row r="259">
          <cell r="A259">
            <v>167</v>
          </cell>
          <cell r="B259" t="str">
            <v>産休等代替職員費補助金</v>
          </cell>
        </row>
        <row r="260">
          <cell r="A260">
            <v>807</v>
          </cell>
          <cell r="B260" t="str">
            <v>すこやか保育支援事業補助金</v>
          </cell>
        </row>
        <row r="261">
          <cell r="A261">
            <v>808</v>
          </cell>
          <cell r="B261" t="str">
            <v>保育対策等促進事業費補助金</v>
          </cell>
        </row>
        <row r="262">
          <cell r="A262">
            <v>735</v>
          </cell>
          <cell r="B262" t="str">
            <v>ひとり親家庭等日常生活支援事業費補助金</v>
          </cell>
        </row>
        <row r="263">
          <cell r="A263">
            <v>863</v>
          </cell>
          <cell r="B263" t="str">
            <v>なのはな子育て応援事業費補助金</v>
          </cell>
        </row>
        <row r="264">
          <cell r="A264">
            <v>923</v>
          </cell>
          <cell r="B264" t="str">
            <v>障害者自立支援対策臨時特例基金事業補助金</v>
          </cell>
        </row>
        <row r="265">
          <cell r="A265">
            <v>934</v>
          </cell>
          <cell r="B265" t="str">
            <v>放課後子どもプラン推進事業費補助金</v>
          </cell>
        </row>
        <row r="266">
          <cell r="A266">
            <v>500</v>
          </cell>
          <cell r="B266" t="str">
            <v>乳幼児健康支援一時預り事業費補助金</v>
          </cell>
        </row>
        <row r="267">
          <cell r="A267">
            <v>169</v>
          </cell>
          <cell r="B267" t="str">
            <v>特別保育事業費補助金</v>
          </cell>
        </row>
        <row r="268">
          <cell r="A268">
            <v>168</v>
          </cell>
          <cell r="B268" t="str">
            <v>保育所運営費等補助金</v>
          </cell>
        </row>
        <row r="269">
          <cell r="A269">
            <v>574</v>
          </cell>
          <cell r="B269" t="str">
            <v>在宅身体障害者等福祉費補助金</v>
          </cell>
        </row>
        <row r="270">
          <cell r="A270">
            <v>613</v>
          </cell>
          <cell r="B270" t="str">
            <v>ファミリー・サポート・センター運営費補助金</v>
          </cell>
        </row>
        <row r="271">
          <cell r="A271">
            <v>508</v>
          </cell>
          <cell r="B271" t="str">
            <v>児童福祉施設等施設整備費等補助金</v>
          </cell>
        </row>
        <row r="272">
          <cell r="A272">
            <v>715</v>
          </cell>
          <cell r="B272" t="str">
            <v>児童クラブ障害児受入事業費補助金</v>
          </cell>
        </row>
        <row r="273">
          <cell r="A273">
            <v>170</v>
          </cell>
          <cell r="B273" t="str">
            <v>放課後児童健全育成事業費補助金</v>
          </cell>
        </row>
        <row r="274">
          <cell r="A274">
            <v>736</v>
          </cell>
          <cell r="B274" t="str">
            <v>市町村地域子育て支援推進強化事業補助金</v>
          </cell>
        </row>
        <row r="275">
          <cell r="A275">
            <v>183</v>
          </cell>
          <cell r="B275" t="str">
            <v>生活排水対策浄化槽推進事業補助金</v>
          </cell>
        </row>
        <row r="276">
          <cell r="A276">
            <v>369</v>
          </cell>
          <cell r="B276" t="str">
            <v>地下水汚染防止対策事業補助金</v>
          </cell>
        </row>
        <row r="277">
          <cell r="A277">
            <v>184</v>
          </cell>
          <cell r="B277" t="str">
            <v>地下水汚染防止対策事業補助金</v>
          </cell>
        </row>
        <row r="278">
          <cell r="A278">
            <v>374</v>
          </cell>
          <cell r="B278" t="str">
            <v>公害関係測定機器等整備事業補助金</v>
          </cell>
        </row>
        <row r="279">
          <cell r="A279">
            <v>551</v>
          </cell>
          <cell r="B279" t="str">
            <v>子どもの心の健康づくり対策事業補助金</v>
          </cell>
        </row>
        <row r="280">
          <cell r="A280">
            <v>175</v>
          </cell>
          <cell r="B280" t="str">
            <v>救急医療機関整備事業補助金</v>
          </cell>
        </row>
        <row r="281">
          <cell r="A281">
            <v>371</v>
          </cell>
          <cell r="B281" t="str">
            <v>児童環境づくり基盤整備事業費補助金</v>
          </cell>
        </row>
        <row r="282">
          <cell r="A282">
            <v>680</v>
          </cell>
          <cell r="B282" t="str">
            <v>千葉県産業廃棄物不法投棄防止事業総合補助金</v>
          </cell>
        </row>
        <row r="283">
          <cell r="A283">
            <v>427</v>
          </cell>
          <cell r="B283" t="str">
            <v>一般廃棄物処理施設整備事業補助金</v>
          </cell>
        </row>
        <row r="284">
          <cell r="A284">
            <v>189</v>
          </cell>
          <cell r="B284" t="str">
            <v>農業災害対策利子補給費補助金</v>
          </cell>
        </row>
        <row r="285">
          <cell r="A285">
            <v>435</v>
          </cell>
          <cell r="B285" t="str">
            <v>園芸用廃プラスチック処理対策推進事業補助金</v>
          </cell>
        </row>
        <row r="286">
          <cell r="A286">
            <v>769</v>
          </cell>
          <cell r="B286" t="str">
            <v>米需給調整円滑化事業補助金</v>
          </cell>
        </row>
        <row r="287">
          <cell r="A287">
            <v>820</v>
          </cell>
          <cell r="B287" t="str">
            <v>水田農業構造改革推進事業補助金</v>
          </cell>
        </row>
        <row r="288">
          <cell r="A288">
            <v>867</v>
          </cell>
          <cell r="B288" t="str">
            <v>千葉県強い農業づくり交付金</v>
          </cell>
        </row>
        <row r="289">
          <cell r="A289">
            <v>868</v>
          </cell>
          <cell r="B289" t="str">
            <v>さわやか畜産総合展開事業補助金</v>
          </cell>
        </row>
        <row r="290">
          <cell r="A290">
            <v>878</v>
          </cell>
          <cell r="B290" t="str">
            <v>がんばる千葉の農産産地支援事業補助金</v>
          </cell>
        </row>
        <row r="291">
          <cell r="A291">
            <v>879</v>
          </cell>
          <cell r="B291" t="str">
            <v>「園芸王国ちば」強化支援事業補助金</v>
          </cell>
        </row>
        <row r="292">
          <cell r="A292">
            <v>887</v>
          </cell>
          <cell r="B292" t="str">
            <v>農業経営力・担い手の強化推進事業交付金</v>
          </cell>
        </row>
        <row r="293">
          <cell r="A293">
            <v>932</v>
          </cell>
          <cell r="B293" t="str">
            <v>農地・水・環境保全向上活動推進交付金</v>
          </cell>
        </row>
        <row r="294">
          <cell r="A294">
            <v>190</v>
          </cell>
          <cell r="B294" t="str">
            <v>農業経営基盤強化資金利子補給事業補助金</v>
          </cell>
        </row>
        <row r="295">
          <cell r="A295">
            <v>195</v>
          </cell>
          <cell r="B295" t="str">
            <v>水田農業経営確立指導推進費補助金</v>
          </cell>
        </row>
        <row r="296">
          <cell r="A296">
            <v>373</v>
          </cell>
          <cell r="B296" t="str">
            <v>水田農業経営確立対策事業補助金</v>
          </cell>
        </row>
        <row r="297">
          <cell r="A297">
            <v>444</v>
          </cell>
          <cell r="B297" t="str">
            <v>水田農業経営確立対策事業補助金</v>
          </cell>
        </row>
        <row r="298">
          <cell r="A298">
            <v>188</v>
          </cell>
          <cell r="B298" t="str">
            <v>農業経営基盤強化促進対策事業費補助金</v>
          </cell>
        </row>
        <row r="299">
          <cell r="A299">
            <v>196</v>
          </cell>
          <cell r="B299" t="str">
            <v>米穀流通消費改善対策費補助金</v>
          </cell>
        </row>
        <row r="300">
          <cell r="A300">
            <v>690</v>
          </cell>
          <cell r="B300" t="str">
            <v>生産振興総合対策事業等補助金</v>
          </cell>
        </row>
        <row r="301">
          <cell r="A301">
            <v>851</v>
          </cell>
          <cell r="B301" t="str">
            <v>たい肥利用促進集団育成支援事業補助金</v>
          </cell>
        </row>
        <row r="302">
          <cell r="A302">
            <v>848</v>
          </cell>
          <cell r="B302" t="str">
            <v>経営構造対策事業補助金</v>
          </cell>
        </row>
        <row r="303">
          <cell r="A303">
            <v>198</v>
          </cell>
          <cell r="B303" t="str">
            <v>環境にやさしい農業推進対策事業補助金</v>
          </cell>
        </row>
        <row r="304">
          <cell r="A304">
            <v>803</v>
          </cell>
          <cell r="B304" t="str">
            <v>先進的園芸農産産地づくり事業補助金</v>
          </cell>
        </row>
        <row r="305">
          <cell r="A305">
            <v>809</v>
          </cell>
          <cell r="B305" t="str">
            <v>千葉県元気な地域づくり交付金</v>
          </cell>
        </row>
        <row r="306">
          <cell r="A306">
            <v>201</v>
          </cell>
          <cell r="B306" t="str">
            <v>農業委員会費補助金</v>
          </cell>
        </row>
        <row r="307">
          <cell r="A307">
            <v>702</v>
          </cell>
          <cell r="B307" t="str">
            <v>農業委員会費補助金</v>
          </cell>
        </row>
        <row r="308">
          <cell r="A308">
            <v>206</v>
          </cell>
          <cell r="B308" t="str">
            <v>急傾斜地崩壊対策事業補助金</v>
          </cell>
        </row>
        <row r="309">
          <cell r="A309">
            <v>207</v>
          </cell>
          <cell r="B309" t="str">
            <v>土地利用規制等対策費交付金</v>
          </cell>
        </row>
        <row r="310">
          <cell r="A310">
            <v>883</v>
          </cell>
          <cell r="B310" t="str">
            <v>住宅・建築物耐震関連事業補助金</v>
          </cell>
        </row>
        <row r="311">
          <cell r="A311">
            <v>212</v>
          </cell>
          <cell r="B311" t="str">
            <v>土地区画整理事業補助金</v>
          </cell>
        </row>
        <row r="312">
          <cell r="A312">
            <v>211</v>
          </cell>
          <cell r="B312" t="str">
            <v>都市公園事業費補助金</v>
          </cell>
        </row>
        <row r="313">
          <cell r="A313">
            <v>545</v>
          </cell>
          <cell r="B313" t="str">
            <v>交通死亡事故防止重点対策市町村事業補助金</v>
          </cell>
        </row>
        <row r="314">
          <cell r="A314">
            <v>662</v>
          </cell>
          <cell r="B314" t="str">
            <v>緊急交通安全対策助成事業補助金</v>
          </cell>
        </row>
        <row r="315">
          <cell r="A315">
            <v>213</v>
          </cell>
          <cell r="B315" t="str">
            <v>石油貯蔵施設立地対策等交付金</v>
          </cell>
        </row>
        <row r="316">
          <cell r="A316">
            <v>214</v>
          </cell>
          <cell r="B316" t="str">
            <v>消防施設強化事業補助金</v>
          </cell>
        </row>
        <row r="317">
          <cell r="A317">
            <v>928</v>
          </cell>
          <cell r="B317" t="str">
            <v>消防防災施設強化事業補助金</v>
          </cell>
        </row>
        <row r="318">
          <cell r="A318">
            <v>217</v>
          </cell>
          <cell r="B318" t="str">
            <v>青少年相談員活動費補助金</v>
          </cell>
        </row>
        <row r="319">
          <cell r="A319">
            <v>216</v>
          </cell>
          <cell r="B319" t="str">
            <v>埋蔵文化財等保存整備費補助金</v>
          </cell>
        </row>
        <row r="320">
          <cell r="A320">
            <v>220</v>
          </cell>
          <cell r="B320" t="str">
            <v>少年補導センター補助金</v>
          </cell>
        </row>
        <row r="321">
          <cell r="A321">
            <v>602</v>
          </cell>
          <cell r="B321" t="str">
            <v>不特定遺跡発掘調査事業補助金</v>
          </cell>
        </row>
        <row r="322">
          <cell r="A322">
            <v>944</v>
          </cell>
          <cell r="B322" t="str">
            <v>元気な市町村づくり総合補助金</v>
          </cell>
        </row>
        <row r="323">
          <cell r="A323">
            <v>726</v>
          </cell>
          <cell r="B323" t="str">
            <v>分権新時代・市町村総合補助金</v>
          </cell>
        </row>
        <row r="324">
          <cell r="A324">
            <v>142</v>
          </cell>
          <cell r="B324" t="str">
            <v>震災火災対策自主防災組織整備事業補助金</v>
          </cell>
        </row>
        <row r="325">
          <cell r="A325">
            <v>779</v>
          </cell>
          <cell r="B325" t="str">
            <v>分権新時代・市町村総合補助金</v>
          </cell>
        </row>
        <row r="326">
          <cell r="A326">
            <v>223</v>
          </cell>
          <cell r="B326" t="str">
            <v>県収入証紙売捌手数料</v>
          </cell>
        </row>
        <row r="327">
          <cell r="A327">
            <v>224</v>
          </cell>
          <cell r="B327" t="str">
            <v>県税徴収委託金</v>
          </cell>
        </row>
        <row r="328">
          <cell r="A328">
            <v>471</v>
          </cell>
          <cell r="B328" t="str">
            <v>県税取扱費交付金</v>
          </cell>
        </row>
        <row r="329">
          <cell r="A329">
            <v>225</v>
          </cell>
          <cell r="B329" t="str">
            <v>外国人登録事務市町村交付金</v>
          </cell>
        </row>
        <row r="330">
          <cell r="A330">
            <v>226</v>
          </cell>
          <cell r="B330" t="str">
            <v>人口動態調査事務交付金</v>
          </cell>
        </row>
        <row r="331">
          <cell r="A331">
            <v>643</v>
          </cell>
          <cell r="B331" t="str">
            <v>在外選挙人名簿登録事務交付金</v>
          </cell>
        </row>
        <row r="332">
          <cell r="A332">
            <v>230</v>
          </cell>
          <cell r="B332" t="str">
            <v>千葉県議会議員選挙委託金</v>
          </cell>
        </row>
        <row r="333">
          <cell r="A333">
            <v>229</v>
          </cell>
          <cell r="B333" t="str">
            <v>参議院議員選挙委託金</v>
          </cell>
        </row>
        <row r="334">
          <cell r="A334">
            <v>227</v>
          </cell>
          <cell r="B334" t="str">
            <v>千葉県知事選挙委託金</v>
          </cell>
        </row>
        <row r="335">
          <cell r="A335">
            <v>228</v>
          </cell>
          <cell r="B335" t="str">
            <v>衆議院議員選挙及び最高裁判所裁判官国民審査委託金</v>
          </cell>
        </row>
        <row r="336">
          <cell r="A336">
            <v>687</v>
          </cell>
          <cell r="B336" t="str">
            <v>参議院議員補欠選挙委託金</v>
          </cell>
        </row>
        <row r="337">
          <cell r="A337">
            <v>231</v>
          </cell>
          <cell r="B337" t="str">
            <v>統計調査事務委託金</v>
          </cell>
        </row>
        <row r="338">
          <cell r="A338">
            <v>232</v>
          </cell>
          <cell r="B338" t="str">
            <v>統計調査事務委託金</v>
          </cell>
        </row>
        <row r="339">
          <cell r="A339">
            <v>564</v>
          </cell>
          <cell r="B339" t="str">
            <v>国勢調査事務委託金</v>
          </cell>
        </row>
        <row r="340">
          <cell r="A340">
            <v>234</v>
          </cell>
          <cell r="B340" t="str">
            <v>国民生活基礎調査委託金</v>
          </cell>
        </row>
        <row r="341">
          <cell r="A341">
            <v>657</v>
          </cell>
          <cell r="B341" t="str">
            <v>人権啓発活動委託金</v>
          </cell>
        </row>
        <row r="342">
          <cell r="A342">
            <v>233</v>
          </cell>
          <cell r="B342" t="str">
            <v>行旅死病人取扱事務委託金</v>
          </cell>
        </row>
        <row r="343">
          <cell r="A343">
            <v>850</v>
          </cell>
          <cell r="B343" t="str">
            <v>身体障害児・者等実態調査交付金</v>
          </cell>
        </row>
        <row r="344">
          <cell r="A344">
            <v>799</v>
          </cell>
          <cell r="B344" t="str">
            <v>障害児（者）相談支援事業委託金</v>
          </cell>
        </row>
        <row r="345">
          <cell r="A345">
            <v>922</v>
          </cell>
          <cell r="B345" t="str">
            <v>地域児童福祉事業等調査委託金</v>
          </cell>
        </row>
        <row r="346">
          <cell r="A346">
            <v>603</v>
          </cell>
          <cell r="B346" t="str">
            <v>障害児（者）地域療育等支援事業委託金</v>
          </cell>
        </row>
        <row r="347">
          <cell r="A347">
            <v>235</v>
          </cell>
          <cell r="B347" t="str">
            <v>知的障害児通園施設委託金</v>
          </cell>
        </row>
        <row r="348">
          <cell r="A348">
            <v>236</v>
          </cell>
          <cell r="B348" t="str">
            <v>肢体不自由児通園施設委託金</v>
          </cell>
        </row>
        <row r="349">
          <cell r="A349">
            <v>646</v>
          </cell>
          <cell r="B349" t="str">
            <v>社会保障生計調査委託金</v>
          </cell>
        </row>
        <row r="350">
          <cell r="A350">
            <v>240</v>
          </cell>
          <cell r="B350" t="str">
            <v>水田農業経営確立助成金交付確認事務委託金</v>
          </cell>
        </row>
        <row r="351">
          <cell r="A351">
            <v>241</v>
          </cell>
          <cell r="B351" t="str">
            <v>農業経営基盤強化措置特別会計事務取扱交付金</v>
          </cell>
        </row>
        <row r="352">
          <cell r="A352">
            <v>239</v>
          </cell>
          <cell r="B352" t="str">
            <v>農村地域整備状況調査委託金</v>
          </cell>
        </row>
        <row r="353">
          <cell r="A353">
            <v>649</v>
          </cell>
          <cell r="B353" t="str">
            <v>県営土地改良事業経済効果測定基礎調査委託金</v>
          </cell>
        </row>
        <row r="354">
          <cell r="A354">
            <v>352</v>
          </cell>
          <cell r="B354" t="str">
            <v>３・４・１号線建設事業委託金</v>
          </cell>
        </row>
        <row r="355">
          <cell r="A355">
            <v>353</v>
          </cell>
          <cell r="B355" t="str">
            <v>３・４・６号線建設事業委託金</v>
          </cell>
        </row>
        <row r="356">
          <cell r="A356">
            <v>243</v>
          </cell>
          <cell r="B356" t="str">
            <v>都市計画基礎調査委託金</v>
          </cell>
        </row>
        <row r="357">
          <cell r="A357">
            <v>247</v>
          </cell>
          <cell r="B357" t="str">
            <v>建築物等実態調査委託金</v>
          </cell>
        </row>
        <row r="358">
          <cell r="A358">
            <v>244</v>
          </cell>
          <cell r="B358" t="str">
            <v>県立八千代広域公園建設委託金</v>
          </cell>
        </row>
        <row r="359">
          <cell r="A359">
            <v>703</v>
          </cell>
          <cell r="B359" t="str">
            <v>住宅需要実態調査委託金</v>
          </cell>
        </row>
        <row r="360">
          <cell r="A360">
            <v>245</v>
          </cell>
          <cell r="B360" t="str">
            <v>住宅金融公庫再委託金</v>
          </cell>
        </row>
        <row r="361">
          <cell r="A361">
            <v>697</v>
          </cell>
          <cell r="B361" t="str">
            <v>県道八千代宗像線建設事業委託金</v>
          </cell>
        </row>
        <row r="362">
          <cell r="A362">
            <v>727</v>
          </cell>
          <cell r="B362" t="str">
            <v>スクーリング・サポート・ネットワーク整備事業調査研究委託金</v>
          </cell>
        </row>
        <row r="363">
          <cell r="A363">
            <v>847</v>
          </cell>
          <cell r="B363" t="str">
            <v>豊かな心をはぐくむ教育を推進する事業委託金</v>
          </cell>
        </row>
        <row r="364">
          <cell r="A364">
            <v>945</v>
          </cell>
          <cell r="B364" t="str">
            <v>英語活動等国際理解活動推進事業委託金</v>
          </cell>
        </row>
        <row r="365">
          <cell r="A365">
            <v>445</v>
          </cell>
          <cell r="B365" t="str">
            <v>地下水汚染防止対策事業委託金</v>
          </cell>
        </row>
        <row r="366">
          <cell r="A366">
            <v>242</v>
          </cell>
          <cell r="B366" t="str">
            <v>米穀小売業登録事務委託金</v>
          </cell>
        </row>
        <row r="367">
          <cell r="A367">
            <v>249</v>
          </cell>
          <cell r="B367" t="str">
            <v>土地建物貸付収入</v>
          </cell>
        </row>
        <row r="368">
          <cell r="A368">
            <v>250</v>
          </cell>
          <cell r="B368" t="str">
            <v>教職員住宅貸付収入</v>
          </cell>
        </row>
        <row r="369">
          <cell r="A369">
            <v>248</v>
          </cell>
          <cell r="B369" t="str">
            <v>職員住宅貸付収入</v>
          </cell>
        </row>
        <row r="370">
          <cell r="A370">
            <v>634</v>
          </cell>
          <cell r="B370" t="str">
            <v>車両貸付収入</v>
          </cell>
        </row>
        <row r="371">
          <cell r="A371">
            <v>251</v>
          </cell>
          <cell r="B371" t="str">
            <v>財政調整基金利子</v>
          </cell>
        </row>
        <row r="372">
          <cell r="A372">
            <v>252</v>
          </cell>
          <cell r="B372" t="str">
            <v>土地開発基金利子</v>
          </cell>
        </row>
        <row r="373">
          <cell r="A373">
            <v>253</v>
          </cell>
          <cell r="B373" t="str">
            <v>仮称市民の美術館建設基金利子</v>
          </cell>
        </row>
        <row r="374">
          <cell r="A374">
            <v>254</v>
          </cell>
          <cell r="B374" t="str">
            <v>地域医療整備基金利子</v>
          </cell>
        </row>
        <row r="375">
          <cell r="A375">
            <v>255</v>
          </cell>
          <cell r="B375" t="str">
            <v>八千代こども国際平和文化基金利子</v>
          </cell>
        </row>
        <row r="376">
          <cell r="A376">
            <v>256</v>
          </cell>
          <cell r="B376" t="str">
            <v>市債管理基金利子</v>
          </cell>
        </row>
        <row r="377">
          <cell r="A377">
            <v>257</v>
          </cell>
          <cell r="B377" t="str">
            <v>都市施設整備基金利子</v>
          </cell>
        </row>
        <row r="378">
          <cell r="A378">
            <v>258</v>
          </cell>
          <cell r="B378" t="str">
            <v>福祉基金利子</v>
          </cell>
        </row>
        <row r="379">
          <cell r="A379">
            <v>686</v>
          </cell>
          <cell r="B379" t="str">
            <v>クリーン基金利子</v>
          </cell>
        </row>
        <row r="380">
          <cell r="A380">
            <v>354</v>
          </cell>
          <cell r="B380" t="str">
            <v>株式配当金収入</v>
          </cell>
        </row>
        <row r="381">
          <cell r="A381">
            <v>261</v>
          </cell>
          <cell r="B381" t="str">
            <v>土地建物売払収入</v>
          </cell>
        </row>
        <row r="382">
          <cell r="A382">
            <v>262</v>
          </cell>
          <cell r="B382" t="str">
            <v>物品売払収入</v>
          </cell>
        </row>
        <row r="383">
          <cell r="A383">
            <v>505</v>
          </cell>
          <cell r="B383" t="str">
            <v>物品売払収入</v>
          </cell>
        </row>
        <row r="384">
          <cell r="A384">
            <v>777</v>
          </cell>
          <cell r="B384" t="str">
            <v>出捐金残余財産収入</v>
          </cell>
        </row>
        <row r="385">
          <cell r="A385">
            <v>609</v>
          </cell>
          <cell r="B385" t="str">
            <v>一般寄附金</v>
          </cell>
        </row>
        <row r="386">
          <cell r="A386">
            <v>476</v>
          </cell>
          <cell r="B386" t="str">
            <v>社会福祉事業寄附金</v>
          </cell>
        </row>
        <row r="387">
          <cell r="A387">
            <v>918</v>
          </cell>
          <cell r="B387" t="str">
            <v>児童福祉事業寄附金</v>
          </cell>
        </row>
        <row r="388">
          <cell r="A388">
            <v>797</v>
          </cell>
          <cell r="B388" t="str">
            <v>児童福祉事業寄附金</v>
          </cell>
        </row>
        <row r="389">
          <cell r="A389">
            <v>825</v>
          </cell>
          <cell r="B389" t="str">
            <v>児童福祉事業寄附金</v>
          </cell>
        </row>
        <row r="390">
          <cell r="A390">
            <v>503</v>
          </cell>
          <cell r="B390" t="str">
            <v>私道測量事業寄附金</v>
          </cell>
        </row>
        <row r="391">
          <cell r="A391">
            <v>362</v>
          </cell>
          <cell r="B391" t="str">
            <v>放置自動車処理事業寄附金</v>
          </cell>
        </row>
        <row r="392">
          <cell r="A392">
            <v>920</v>
          </cell>
          <cell r="B392" t="str">
            <v>交通安全対策事業寄附金</v>
          </cell>
        </row>
        <row r="393">
          <cell r="A393">
            <v>588</v>
          </cell>
          <cell r="B393" t="str">
            <v>バラ植栽事業寄附金</v>
          </cell>
        </row>
        <row r="394">
          <cell r="A394">
            <v>653</v>
          </cell>
          <cell r="B394" t="str">
            <v>都市公園等施設整備費寄附金</v>
          </cell>
        </row>
        <row r="395">
          <cell r="A395">
            <v>955</v>
          </cell>
          <cell r="B395" t="str">
            <v>体育施設運営事業寄附金</v>
          </cell>
        </row>
        <row r="396">
          <cell r="A396">
            <v>422</v>
          </cell>
          <cell r="B396" t="str">
            <v>青少年健全育成事業寄附金</v>
          </cell>
        </row>
        <row r="397">
          <cell r="A397">
            <v>919</v>
          </cell>
          <cell r="B397" t="str">
            <v>体育施設運営事業寄附金</v>
          </cell>
        </row>
        <row r="398">
          <cell r="A398">
            <v>693</v>
          </cell>
          <cell r="B398" t="str">
            <v>ふるさとステーション施設整備費寄附金</v>
          </cell>
        </row>
        <row r="399">
          <cell r="A399">
            <v>776</v>
          </cell>
          <cell r="B399" t="str">
            <v>八千代こども国際平和文化事業寄附金</v>
          </cell>
        </row>
        <row r="400">
          <cell r="A400">
            <v>343</v>
          </cell>
          <cell r="B400" t="str">
            <v>青少年健全育成事業寄附金</v>
          </cell>
        </row>
        <row r="401">
          <cell r="A401">
            <v>264</v>
          </cell>
          <cell r="B401" t="str">
            <v>国民健康保険事業特別会計繰入金</v>
          </cell>
        </row>
        <row r="402">
          <cell r="A402">
            <v>265</v>
          </cell>
          <cell r="B402" t="str">
            <v>老人保健特別会計繰入金</v>
          </cell>
        </row>
        <row r="403">
          <cell r="A403">
            <v>611</v>
          </cell>
          <cell r="B403" t="str">
            <v>介護保険事業特別会計繰入金</v>
          </cell>
        </row>
        <row r="404">
          <cell r="A404">
            <v>266</v>
          </cell>
          <cell r="B404" t="str">
            <v>財政調整基金繰入金</v>
          </cell>
        </row>
        <row r="405">
          <cell r="A405">
            <v>268</v>
          </cell>
          <cell r="B405" t="str">
            <v>地域医療整備基金繰入金</v>
          </cell>
        </row>
        <row r="406">
          <cell r="A406">
            <v>269</v>
          </cell>
          <cell r="B406" t="str">
            <v>八千代こども国際平和文化基金繰入金</v>
          </cell>
        </row>
        <row r="407">
          <cell r="A407">
            <v>948</v>
          </cell>
          <cell r="B407" t="str">
            <v>都市施設整備基金繰入金</v>
          </cell>
        </row>
        <row r="408">
          <cell r="A408">
            <v>746</v>
          </cell>
          <cell r="B408" t="str">
            <v>福祉基金繰入金</v>
          </cell>
        </row>
        <row r="409">
          <cell r="A409">
            <v>270</v>
          </cell>
          <cell r="B409" t="str">
            <v>市債管理基金繰入金</v>
          </cell>
        </row>
        <row r="410">
          <cell r="A410">
            <v>794</v>
          </cell>
          <cell r="B410" t="str">
            <v>交通災害共済基金繰入金</v>
          </cell>
        </row>
        <row r="411">
          <cell r="A411">
            <v>267</v>
          </cell>
          <cell r="B411" t="str">
            <v>仮称市民の美術館建設基金繰入金</v>
          </cell>
        </row>
        <row r="412">
          <cell r="A412">
            <v>271</v>
          </cell>
          <cell r="B412" t="str">
            <v>都市施設整備基金繰入金</v>
          </cell>
        </row>
        <row r="413">
          <cell r="A413">
            <v>275</v>
          </cell>
          <cell r="B413" t="str">
            <v>前年度繰越金</v>
          </cell>
        </row>
        <row r="414">
          <cell r="A414">
            <v>276</v>
          </cell>
          <cell r="B414" t="str">
            <v>延滞金</v>
          </cell>
        </row>
        <row r="415">
          <cell r="A415">
            <v>277</v>
          </cell>
          <cell r="B415" t="str">
            <v>加算金</v>
          </cell>
        </row>
        <row r="416">
          <cell r="A416">
            <v>278</v>
          </cell>
          <cell r="B416" t="str">
            <v>預金利子</v>
          </cell>
        </row>
        <row r="417">
          <cell r="A417">
            <v>282</v>
          </cell>
          <cell r="B417" t="str">
            <v>中小企業資金融資預託金元金収入</v>
          </cell>
        </row>
        <row r="418">
          <cell r="A418">
            <v>283</v>
          </cell>
          <cell r="B418" t="str">
            <v>中小企業等協同組合資金融資預託金元利収入</v>
          </cell>
        </row>
        <row r="419">
          <cell r="A419">
            <v>280</v>
          </cell>
          <cell r="B419" t="str">
            <v>中小企業勤労者一時資金貸付預託金元金収入</v>
          </cell>
        </row>
        <row r="420">
          <cell r="A420">
            <v>281</v>
          </cell>
          <cell r="B420" t="str">
            <v>中小企業勤労者資金融資預託金元利収入</v>
          </cell>
        </row>
        <row r="421">
          <cell r="A421">
            <v>285</v>
          </cell>
          <cell r="B421" t="str">
            <v>滞納処分費</v>
          </cell>
        </row>
        <row r="422">
          <cell r="A422">
            <v>286</v>
          </cell>
          <cell r="B422" t="str">
            <v>弁償金</v>
          </cell>
        </row>
        <row r="423">
          <cell r="A423">
            <v>289</v>
          </cell>
          <cell r="B423" t="str">
            <v>児童発達支援センター給食費収入</v>
          </cell>
        </row>
        <row r="424">
          <cell r="A424">
            <v>288</v>
          </cell>
          <cell r="B424" t="str">
            <v>保育園職員給食費収入</v>
          </cell>
        </row>
        <row r="425">
          <cell r="A425">
            <v>290</v>
          </cell>
          <cell r="B425" t="str">
            <v>少年自然の家給食費収入</v>
          </cell>
        </row>
        <row r="426">
          <cell r="A426">
            <v>291</v>
          </cell>
          <cell r="B426" t="str">
            <v>単独給食校給食費収入</v>
          </cell>
        </row>
        <row r="427">
          <cell r="A427">
            <v>292</v>
          </cell>
          <cell r="B427" t="str">
            <v>給食センター給食費収入</v>
          </cell>
        </row>
        <row r="428">
          <cell r="A428">
            <v>293</v>
          </cell>
          <cell r="B428" t="str">
            <v>出版物等売払代</v>
          </cell>
        </row>
        <row r="429">
          <cell r="A429">
            <v>294</v>
          </cell>
          <cell r="B429" t="str">
            <v>施設利用光熱水費等負担分</v>
          </cell>
        </row>
        <row r="430">
          <cell r="A430">
            <v>474</v>
          </cell>
          <cell r="B430" t="str">
            <v>施設利用光熱水費等負担分</v>
          </cell>
        </row>
        <row r="431">
          <cell r="A431">
            <v>295</v>
          </cell>
          <cell r="B431" t="str">
            <v>公衆電話設置管理手数料</v>
          </cell>
        </row>
        <row r="432">
          <cell r="A432">
            <v>296</v>
          </cell>
          <cell r="B432" t="str">
            <v>古紙等売払代</v>
          </cell>
        </row>
        <row r="433">
          <cell r="A433">
            <v>297</v>
          </cell>
          <cell r="B433" t="str">
            <v>複写料</v>
          </cell>
        </row>
        <row r="434">
          <cell r="A434">
            <v>298</v>
          </cell>
          <cell r="B434" t="str">
            <v>私用電話通話料</v>
          </cell>
        </row>
        <row r="435">
          <cell r="A435">
            <v>345</v>
          </cell>
          <cell r="B435" t="str">
            <v>自動車・施設等賠償保険金</v>
          </cell>
        </row>
        <row r="436">
          <cell r="A436">
            <v>351</v>
          </cell>
          <cell r="B436" t="str">
            <v>保険解約等返戻金</v>
          </cell>
        </row>
        <row r="437">
          <cell r="A437">
            <v>479</v>
          </cell>
          <cell r="B437" t="str">
            <v>過誤納還付金郵便振替未払金</v>
          </cell>
        </row>
        <row r="438">
          <cell r="A438">
            <v>299</v>
          </cell>
          <cell r="B438" t="str">
            <v>非常勤職員等雇用保険料負担金</v>
          </cell>
        </row>
        <row r="439">
          <cell r="A439">
            <v>359</v>
          </cell>
          <cell r="B439" t="str">
            <v>全国市有物件災害共済会掛金配分金</v>
          </cell>
        </row>
        <row r="440">
          <cell r="A440">
            <v>537</v>
          </cell>
          <cell r="B440" t="str">
            <v>示談による損害賠償金</v>
          </cell>
        </row>
        <row r="441">
          <cell r="A441">
            <v>302</v>
          </cell>
          <cell r="B441" t="str">
            <v>扶助費返還金</v>
          </cell>
        </row>
        <row r="442">
          <cell r="A442">
            <v>424</v>
          </cell>
          <cell r="B442" t="str">
            <v>補助金返還金</v>
          </cell>
        </row>
        <row r="443">
          <cell r="A443">
            <v>303</v>
          </cell>
          <cell r="B443" t="str">
            <v>社会福祉実習費収入</v>
          </cell>
        </row>
        <row r="444">
          <cell r="A444">
            <v>307</v>
          </cell>
          <cell r="B444" t="str">
            <v>看護師等修学資金返還金</v>
          </cell>
        </row>
        <row r="445">
          <cell r="A445">
            <v>305</v>
          </cell>
          <cell r="B445" t="str">
            <v>肢体不自由児診察料</v>
          </cell>
        </row>
        <row r="446">
          <cell r="A446">
            <v>572</v>
          </cell>
          <cell r="B446" t="str">
            <v>結婚５０周年祝賀会行事運営費負担分</v>
          </cell>
        </row>
        <row r="447">
          <cell r="A447">
            <v>315</v>
          </cell>
          <cell r="B447" t="str">
            <v>農地保有合理化促進事業等委託金</v>
          </cell>
        </row>
        <row r="448">
          <cell r="A448">
            <v>316</v>
          </cell>
          <cell r="B448" t="str">
            <v>市民農園賃料</v>
          </cell>
        </row>
        <row r="449">
          <cell r="A449">
            <v>344</v>
          </cell>
          <cell r="B449" t="str">
            <v>中小企業資金融資損失補償に係る回収金</v>
          </cell>
        </row>
        <row r="450">
          <cell r="A450">
            <v>607</v>
          </cell>
          <cell r="B450" t="str">
            <v>行旅死亡人に係る遺留金</v>
          </cell>
        </row>
        <row r="451">
          <cell r="A451">
            <v>319</v>
          </cell>
          <cell r="B451" t="str">
            <v>放置自転車移動保管料</v>
          </cell>
        </row>
        <row r="452">
          <cell r="A452">
            <v>321</v>
          </cell>
          <cell r="B452" t="str">
            <v>農業者年金業務委託手数料</v>
          </cell>
        </row>
        <row r="453">
          <cell r="A453">
            <v>612</v>
          </cell>
          <cell r="B453" t="str">
            <v>外国語指導助手住宅賃料負担分</v>
          </cell>
        </row>
        <row r="454">
          <cell r="A454">
            <v>651</v>
          </cell>
          <cell r="B454" t="str">
            <v>防火水槽補償料</v>
          </cell>
        </row>
        <row r="455">
          <cell r="A455">
            <v>683</v>
          </cell>
          <cell r="B455" t="str">
            <v>政務調査費返還金</v>
          </cell>
        </row>
        <row r="456">
          <cell r="A456">
            <v>684</v>
          </cell>
          <cell r="B456" t="str">
            <v>生命保険等事務手数料</v>
          </cell>
        </row>
        <row r="457">
          <cell r="A457">
            <v>685</v>
          </cell>
          <cell r="B457" t="str">
            <v>心身障害児（者）総合傷害保険負担金</v>
          </cell>
        </row>
        <row r="458">
          <cell r="A458">
            <v>688</v>
          </cell>
          <cell r="B458" t="str">
            <v>八千代総合運動公園多目的広場照明使用料</v>
          </cell>
        </row>
        <row r="459">
          <cell r="A459">
            <v>689</v>
          </cell>
          <cell r="B459" t="str">
            <v>印刷機使用料</v>
          </cell>
        </row>
        <row r="460">
          <cell r="A460">
            <v>694</v>
          </cell>
          <cell r="B460" t="str">
            <v>口座振替手数料返納金</v>
          </cell>
        </row>
        <row r="461">
          <cell r="A461">
            <v>695</v>
          </cell>
          <cell r="B461" t="str">
            <v>講習会テキスト代返戻金</v>
          </cell>
        </row>
        <row r="462">
          <cell r="A462">
            <v>698</v>
          </cell>
          <cell r="B462" t="str">
            <v>外国語指導助手招致に係る返還金</v>
          </cell>
        </row>
        <row r="463">
          <cell r="A463">
            <v>673</v>
          </cell>
          <cell r="B463" t="str">
            <v>千葉県市町村振興協会市町村交付金</v>
          </cell>
        </row>
        <row r="464">
          <cell r="A464">
            <v>724</v>
          </cell>
          <cell r="B464" t="str">
            <v>非常勤職員等労働保険料返還金</v>
          </cell>
        </row>
        <row r="465">
          <cell r="A465">
            <v>725</v>
          </cell>
          <cell r="B465" t="str">
            <v>過誤納還付金相当額</v>
          </cell>
        </row>
        <row r="466">
          <cell r="A466">
            <v>729</v>
          </cell>
          <cell r="B466" t="str">
            <v>公的個人認証サービス実証支援事業助成金</v>
          </cell>
        </row>
        <row r="467">
          <cell r="A467">
            <v>716</v>
          </cell>
          <cell r="B467" t="str">
            <v>学校医謝金等返還金</v>
          </cell>
        </row>
        <row r="468">
          <cell r="A468">
            <v>718</v>
          </cell>
          <cell r="B468" t="str">
            <v>委託料精算金</v>
          </cell>
        </row>
        <row r="469">
          <cell r="A469">
            <v>728</v>
          </cell>
          <cell r="B469" t="str">
            <v>高額療養費等精算金</v>
          </cell>
        </row>
        <row r="470">
          <cell r="A470">
            <v>730</v>
          </cell>
          <cell r="B470" t="str">
            <v>敷金返還金</v>
          </cell>
        </row>
        <row r="471">
          <cell r="A471">
            <v>768</v>
          </cell>
          <cell r="B471" t="str">
            <v>ホームヘルプサービス事業負担分</v>
          </cell>
        </row>
        <row r="472">
          <cell r="A472">
            <v>770</v>
          </cell>
          <cell r="B472" t="str">
            <v>健康診査等受診者負担分</v>
          </cell>
        </row>
        <row r="473">
          <cell r="A473">
            <v>750</v>
          </cell>
          <cell r="B473" t="str">
            <v>負担金返還金</v>
          </cell>
        </row>
        <row r="474">
          <cell r="A474">
            <v>774</v>
          </cell>
          <cell r="B474" t="str">
            <v>伝統文化こども教室事業助成金</v>
          </cell>
        </row>
        <row r="475">
          <cell r="A475">
            <v>775</v>
          </cell>
          <cell r="B475" t="str">
            <v>被火葬者に係る遺留金</v>
          </cell>
        </row>
        <row r="476">
          <cell r="A476">
            <v>785</v>
          </cell>
          <cell r="B476" t="str">
            <v>広告料</v>
          </cell>
        </row>
        <row r="477">
          <cell r="A477">
            <v>800</v>
          </cell>
          <cell r="B477" t="str">
            <v>誤払いによる返戻金</v>
          </cell>
        </row>
        <row r="478">
          <cell r="A478">
            <v>801</v>
          </cell>
          <cell r="B478" t="str">
            <v>墓地，埋葬等に関する法律第９条第１項による火葬費用弁償金</v>
          </cell>
        </row>
        <row r="479">
          <cell r="A479">
            <v>804</v>
          </cell>
          <cell r="B479" t="str">
            <v>ＤＰＦ装置の返品に伴う返還金</v>
          </cell>
        </row>
        <row r="480">
          <cell r="A480">
            <v>814</v>
          </cell>
          <cell r="B480" t="str">
            <v>住宅金融公庫業務委託金</v>
          </cell>
        </row>
        <row r="481">
          <cell r="A481">
            <v>828</v>
          </cell>
          <cell r="B481" t="str">
            <v>千葉県スポーツ振興基金助成金</v>
          </cell>
        </row>
        <row r="482">
          <cell r="A482">
            <v>856</v>
          </cell>
          <cell r="B482" t="str">
            <v>過誤納還付金返還金</v>
          </cell>
        </row>
        <row r="483">
          <cell r="A483">
            <v>860</v>
          </cell>
          <cell r="B483" t="str">
            <v>手数料返還金</v>
          </cell>
        </row>
        <row r="484">
          <cell r="A484">
            <v>862</v>
          </cell>
          <cell r="B484" t="str">
            <v>市民文化振興事業負担分</v>
          </cell>
        </row>
        <row r="485">
          <cell r="A485">
            <v>864</v>
          </cell>
          <cell r="B485" t="str">
            <v>民間開発等埋蔵文化財調査協力金</v>
          </cell>
        </row>
        <row r="486">
          <cell r="A486">
            <v>885</v>
          </cell>
          <cell r="B486" t="str">
            <v>ちば市町村共同利用電子調達システム利用負担分</v>
          </cell>
        </row>
        <row r="487">
          <cell r="A487">
            <v>886</v>
          </cell>
          <cell r="B487" t="str">
            <v>県事業に伴う物件移転等補償金</v>
          </cell>
        </row>
        <row r="488">
          <cell r="A488">
            <v>893</v>
          </cell>
          <cell r="B488" t="str">
            <v>公務災害負担金還付金</v>
          </cell>
        </row>
        <row r="489">
          <cell r="A489">
            <v>895</v>
          </cell>
          <cell r="B489" t="str">
            <v>地域づくりアドバイザー事業助成金</v>
          </cell>
        </row>
        <row r="490">
          <cell r="A490">
            <v>909</v>
          </cell>
          <cell r="B490" t="str">
            <v>遺失物拾得収入</v>
          </cell>
        </row>
        <row r="491">
          <cell r="A491">
            <v>912</v>
          </cell>
          <cell r="B491" t="str">
            <v>自動車重量税還付金</v>
          </cell>
        </row>
        <row r="492">
          <cell r="A492">
            <v>913</v>
          </cell>
          <cell r="B492" t="str">
            <v>千葉県市議会議長会会務担当市交付金</v>
          </cell>
        </row>
        <row r="493">
          <cell r="A493">
            <v>914</v>
          </cell>
          <cell r="B493" t="str">
            <v>活力ある地域づくり支援事業助成金</v>
          </cell>
        </row>
        <row r="494">
          <cell r="A494">
            <v>917</v>
          </cell>
          <cell r="B494" t="str">
            <v>無資格診療等返納金</v>
          </cell>
        </row>
        <row r="495">
          <cell r="A495">
            <v>921</v>
          </cell>
          <cell r="B495" t="str">
            <v>職員手当等返還金</v>
          </cell>
        </row>
        <row r="496">
          <cell r="A496">
            <v>941</v>
          </cell>
          <cell r="B496" t="str">
            <v>選挙公費負担返還金</v>
          </cell>
        </row>
        <row r="497">
          <cell r="A497">
            <v>949</v>
          </cell>
          <cell r="B497" t="str">
            <v>再資源化預託金等取戻金</v>
          </cell>
        </row>
        <row r="498">
          <cell r="A498">
            <v>950</v>
          </cell>
          <cell r="B498" t="str">
            <v>報償費返還金</v>
          </cell>
        </row>
        <row r="499">
          <cell r="A499">
            <v>845</v>
          </cell>
          <cell r="B499" t="str">
            <v>埋立処分場周辺環境調査費負担金</v>
          </cell>
        </row>
        <row r="500">
          <cell r="A500">
            <v>325</v>
          </cell>
          <cell r="B500" t="str">
            <v>北千葉広域水道事業出資債</v>
          </cell>
        </row>
        <row r="501">
          <cell r="A501">
            <v>409</v>
          </cell>
          <cell r="B501" t="str">
            <v>東葉高速鉄道出資債</v>
          </cell>
        </row>
        <row r="502">
          <cell r="A502">
            <v>326</v>
          </cell>
          <cell r="B502" t="str">
            <v>緊急防災基盤整備事業債</v>
          </cell>
        </row>
        <row r="503">
          <cell r="A503">
            <v>501</v>
          </cell>
          <cell r="B503" t="str">
            <v>防災行政無線整備事業債</v>
          </cell>
        </row>
        <row r="504">
          <cell r="A504">
            <v>705</v>
          </cell>
          <cell r="B504" t="str">
            <v>防災対策事業債</v>
          </cell>
        </row>
        <row r="505">
          <cell r="A505">
            <v>815</v>
          </cell>
          <cell r="B505" t="str">
            <v>八千代中央駅エレベーター整備事業債</v>
          </cell>
        </row>
        <row r="506">
          <cell r="A506">
            <v>826</v>
          </cell>
          <cell r="B506" t="str">
            <v>ノンステップバス整備事業債</v>
          </cell>
        </row>
        <row r="507">
          <cell r="A507">
            <v>900</v>
          </cell>
          <cell r="B507" t="str">
            <v>学童保育施設整備事業債</v>
          </cell>
        </row>
        <row r="508">
          <cell r="A508">
            <v>453</v>
          </cell>
          <cell r="B508" t="str">
            <v>焼却炉施設整備事業債</v>
          </cell>
        </row>
        <row r="509">
          <cell r="A509">
            <v>744</v>
          </cell>
          <cell r="B509" t="str">
            <v>リサイクルプラザ用地等取得事業債</v>
          </cell>
        </row>
        <row r="510">
          <cell r="A510">
            <v>633</v>
          </cell>
          <cell r="B510" t="str">
            <v>清掃運搬施設等整備事業債</v>
          </cell>
        </row>
        <row r="511">
          <cell r="A511">
            <v>742</v>
          </cell>
          <cell r="B511" t="str">
            <v>衛生センター大規模改修事業債</v>
          </cell>
        </row>
        <row r="512">
          <cell r="A512">
            <v>771</v>
          </cell>
          <cell r="B512" t="str">
            <v>廃棄物処理施設整備等事業債</v>
          </cell>
        </row>
        <row r="513">
          <cell r="A513">
            <v>778</v>
          </cell>
          <cell r="B513" t="str">
            <v>最終処分場施設整備事業債</v>
          </cell>
        </row>
        <row r="514">
          <cell r="A514">
            <v>328</v>
          </cell>
          <cell r="B514" t="str">
            <v>農業生産基盤整備事業債</v>
          </cell>
        </row>
        <row r="515">
          <cell r="A515">
            <v>329</v>
          </cell>
          <cell r="B515" t="str">
            <v>緊急農道整備事業債</v>
          </cell>
        </row>
        <row r="516">
          <cell r="A516">
            <v>840</v>
          </cell>
          <cell r="B516" t="str">
            <v>ノンステップバス整備事業債</v>
          </cell>
        </row>
        <row r="517">
          <cell r="A517">
            <v>387</v>
          </cell>
          <cell r="B517" t="str">
            <v>３・４・１号線建設事業債</v>
          </cell>
        </row>
        <row r="518">
          <cell r="A518">
            <v>388</v>
          </cell>
          <cell r="B518" t="str">
            <v>３・４・６号線建設事業債</v>
          </cell>
        </row>
        <row r="519">
          <cell r="A519">
            <v>454</v>
          </cell>
          <cell r="B519" t="str">
            <v>３・４・１２号線建設事業債</v>
          </cell>
        </row>
        <row r="520">
          <cell r="A520">
            <v>704</v>
          </cell>
          <cell r="B520" t="str">
            <v>８・７・２号線建設事業債</v>
          </cell>
        </row>
        <row r="521">
          <cell r="A521">
            <v>337</v>
          </cell>
          <cell r="B521" t="str">
            <v>土地区画整理事業債</v>
          </cell>
        </row>
        <row r="522">
          <cell r="A522">
            <v>342</v>
          </cell>
          <cell r="B522" t="str">
            <v>県立八千代広域公園整備事業債</v>
          </cell>
        </row>
        <row r="523">
          <cell r="A523">
            <v>615</v>
          </cell>
          <cell r="B523" t="str">
            <v>高津小鳥の森整備事業債</v>
          </cell>
        </row>
        <row r="524">
          <cell r="A524">
            <v>434</v>
          </cell>
          <cell r="B524" t="str">
            <v>八千代台西市民の森整備事業債</v>
          </cell>
        </row>
        <row r="525">
          <cell r="A525">
            <v>336</v>
          </cell>
          <cell r="B525" t="str">
            <v>八千代台北市民の森整備事業債</v>
          </cell>
        </row>
        <row r="526">
          <cell r="A526">
            <v>739</v>
          </cell>
          <cell r="B526" t="str">
            <v>八千代台北子供の森整備事業債</v>
          </cell>
        </row>
        <row r="527">
          <cell r="A527">
            <v>635</v>
          </cell>
          <cell r="B527" t="str">
            <v>多目的広場照明灯設置事業債</v>
          </cell>
        </row>
        <row r="528">
          <cell r="A528">
            <v>332</v>
          </cell>
          <cell r="B528" t="str">
            <v>自転車駐車場整備事業債</v>
          </cell>
        </row>
        <row r="529">
          <cell r="A529">
            <v>784</v>
          </cell>
          <cell r="B529" t="str">
            <v>市道整備事業債</v>
          </cell>
        </row>
        <row r="530">
          <cell r="A530">
            <v>395</v>
          </cell>
          <cell r="B530" t="str">
            <v>急傾斜地崩壊対策事業債</v>
          </cell>
        </row>
        <row r="531">
          <cell r="A531">
            <v>749</v>
          </cell>
          <cell r="B531" t="str">
            <v>消防本部・中央消防署庁舎建設事業債</v>
          </cell>
        </row>
        <row r="532">
          <cell r="A532">
            <v>338</v>
          </cell>
          <cell r="B532" t="str">
            <v>消防施設整備事業債</v>
          </cell>
        </row>
        <row r="533">
          <cell r="A533">
            <v>838</v>
          </cell>
          <cell r="B533" t="str">
            <v>大規模改造事業債</v>
          </cell>
        </row>
        <row r="534">
          <cell r="A534">
            <v>731</v>
          </cell>
          <cell r="B534" t="str">
            <v>萱田小学校校舎整備事業債</v>
          </cell>
        </row>
        <row r="535">
          <cell r="A535">
            <v>884</v>
          </cell>
          <cell r="B535" t="str">
            <v>西八千代北部特定区画整理地内学校用地整備事業債</v>
          </cell>
        </row>
        <row r="536">
          <cell r="A536">
            <v>486</v>
          </cell>
          <cell r="B536" t="str">
            <v>新木戸小学校校舎整備事業債</v>
          </cell>
        </row>
        <row r="537">
          <cell r="A537">
            <v>780</v>
          </cell>
          <cell r="B537" t="str">
            <v>大和田西小学校校舎整備事業債</v>
          </cell>
        </row>
        <row r="538">
          <cell r="A538">
            <v>839</v>
          </cell>
          <cell r="B538" t="str">
            <v>大規模改造事業債</v>
          </cell>
        </row>
        <row r="539">
          <cell r="A539">
            <v>617</v>
          </cell>
          <cell r="B539" t="str">
            <v>萱田中学校校舎整備事業債</v>
          </cell>
        </row>
        <row r="540">
          <cell r="A540">
            <v>901</v>
          </cell>
          <cell r="B540" t="str">
            <v>大和田図書館整備事業債</v>
          </cell>
        </row>
        <row r="541">
          <cell r="A541">
            <v>819</v>
          </cell>
          <cell r="B541" t="str">
            <v>複合教育施設整備事業債</v>
          </cell>
        </row>
        <row r="542">
          <cell r="A542">
            <v>637</v>
          </cell>
          <cell r="B542" t="str">
            <v>臨時財政対策債</v>
          </cell>
        </row>
        <row r="543">
          <cell r="A543">
            <v>590</v>
          </cell>
          <cell r="B543" t="str">
            <v>臨時特例借換債</v>
          </cell>
        </row>
        <row r="544">
          <cell r="A544">
            <v>753</v>
          </cell>
          <cell r="B544" t="str">
            <v>減税補てん債借換債</v>
          </cell>
        </row>
        <row r="545">
          <cell r="A545">
            <v>457</v>
          </cell>
          <cell r="B545" t="str">
            <v>減収補てん債</v>
          </cell>
        </row>
        <row r="546">
          <cell r="A546">
            <v>341</v>
          </cell>
          <cell r="B546" t="str">
            <v>減税補てん債</v>
          </cell>
        </row>
        <row r="547">
          <cell r="A547">
            <v>8000</v>
          </cell>
          <cell r="B547" t="str">
            <v>一般被保険者国民健康保険料医療給付費分現年分</v>
          </cell>
        </row>
        <row r="548">
          <cell r="A548">
            <v>8079</v>
          </cell>
          <cell r="B548" t="str">
            <v>一般被保険者国民健康保険料介護納付金分現年分</v>
          </cell>
        </row>
        <row r="549">
          <cell r="A549">
            <v>8001</v>
          </cell>
          <cell r="B549" t="str">
            <v>一般被保険者国民健康保険料医療給付費分滞納繰越分</v>
          </cell>
        </row>
        <row r="550">
          <cell r="A550">
            <v>8080</v>
          </cell>
          <cell r="B550" t="str">
            <v>一般被保険者国民健康保険料介護納付金分滞納繰越分</v>
          </cell>
        </row>
        <row r="551">
          <cell r="A551">
            <v>8002</v>
          </cell>
          <cell r="B551" t="str">
            <v>退職被保険者等国民健康保険料医療給付費分現年分</v>
          </cell>
        </row>
        <row r="552">
          <cell r="A552">
            <v>8081</v>
          </cell>
          <cell r="B552" t="str">
            <v>退職被保険者等国民健康保険料介護納付金分現年分</v>
          </cell>
        </row>
        <row r="553">
          <cell r="A553">
            <v>8003</v>
          </cell>
          <cell r="B553" t="str">
            <v>退職被保険者等国民健康保険料医療給付費分滞納繰越分</v>
          </cell>
        </row>
        <row r="554">
          <cell r="A554">
            <v>8082</v>
          </cell>
          <cell r="B554" t="str">
            <v>退職被保険者等国民健康保険料介護納付金分滞納繰越分</v>
          </cell>
        </row>
        <row r="555">
          <cell r="A555">
            <v>8005</v>
          </cell>
          <cell r="B555" t="str">
            <v>一般被保険者国民健康保険税滞納繰越分</v>
          </cell>
        </row>
        <row r="556">
          <cell r="A556">
            <v>8007</v>
          </cell>
          <cell r="B556" t="str">
            <v>退職被保険者等国民健康保険税滞納繰越分</v>
          </cell>
        </row>
        <row r="557">
          <cell r="A557">
            <v>8010</v>
          </cell>
          <cell r="B557" t="str">
            <v>現年度分療養給付費等負担金</v>
          </cell>
        </row>
        <row r="558">
          <cell r="A558">
            <v>8011</v>
          </cell>
          <cell r="B558" t="str">
            <v>過年度分療養給付費等負担金</v>
          </cell>
        </row>
        <row r="559">
          <cell r="A559">
            <v>8121</v>
          </cell>
          <cell r="B559" t="str">
            <v>高額医療費共同事業負担金</v>
          </cell>
        </row>
        <row r="560">
          <cell r="A560">
            <v>8008</v>
          </cell>
          <cell r="B560" t="str">
            <v>現年度分事務費負担金</v>
          </cell>
        </row>
        <row r="561">
          <cell r="A561">
            <v>8012</v>
          </cell>
          <cell r="B561" t="str">
            <v>普通調整交付金</v>
          </cell>
        </row>
        <row r="562">
          <cell r="A562">
            <v>8013</v>
          </cell>
          <cell r="B562" t="str">
            <v>特別調整交付金</v>
          </cell>
        </row>
        <row r="563">
          <cell r="A563">
            <v>8159</v>
          </cell>
          <cell r="B563" t="str">
            <v>後期高齢者医療制度創設準備事業費補助金</v>
          </cell>
        </row>
        <row r="564">
          <cell r="A564">
            <v>8188</v>
          </cell>
          <cell r="B564" t="str">
            <v>高齢者医療制度円滑導入事業費補助金</v>
          </cell>
        </row>
        <row r="565">
          <cell r="A565">
            <v>8014</v>
          </cell>
          <cell r="B565" t="str">
            <v>国民健康保険特別対策費補助金</v>
          </cell>
        </row>
        <row r="566">
          <cell r="A566">
            <v>8123</v>
          </cell>
          <cell r="B566" t="str">
            <v>現年度分療養給付費等交付金</v>
          </cell>
        </row>
        <row r="567">
          <cell r="A567">
            <v>8124</v>
          </cell>
          <cell r="B567" t="str">
            <v>過年度分療養給付費等交付金</v>
          </cell>
        </row>
        <row r="568">
          <cell r="A568">
            <v>8122</v>
          </cell>
          <cell r="B568" t="str">
            <v>高額医療費共同事業負担金</v>
          </cell>
        </row>
        <row r="569">
          <cell r="A569">
            <v>8135</v>
          </cell>
          <cell r="B569" t="str">
            <v>調整交付金</v>
          </cell>
        </row>
        <row r="570">
          <cell r="A570">
            <v>8134</v>
          </cell>
          <cell r="B570" t="str">
            <v>国保保険者支援事業費補助金</v>
          </cell>
        </row>
        <row r="571">
          <cell r="A571">
            <v>8019</v>
          </cell>
          <cell r="B571" t="str">
            <v>高額医療費共同事業医療費交付金</v>
          </cell>
        </row>
        <row r="572">
          <cell r="A572">
            <v>8156</v>
          </cell>
          <cell r="B572" t="str">
            <v>保険財政共同安定化事業交付金</v>
          </cell>
        </row>
        <row r="573">
          <cell r="A573">
            <v>8021</v>
          </cell>
          <cell r="B573" t="str">
            <v>財政調整基金利子</v>
          </cell>
        </row>
        <row r="574">
          <cell r="A574">
            <v>8020</v>
          </cell>
          <cell r="B574" t="str">
            <v>千葉県国民健康保険団体連合会預託奨励金</v>
          </cell>
        </row>
        <row r="575">
          <cell r="A575">
            <v>8022</v>
          </cell>
          <cell r="B575" t="str">
            <v>保険基盤安定繰入金（保険料軽減分）</v>
          </cell>
        </row>
        <row r="576">
          <cell r="A576">
            <v>8132</v>
          </cell>
          <cell r="B576" t="str">
            <v>保険基盤安定繰入金（保険者支援分）</v>
          </cell>
        </row>
        <row r="577">
          <cell r="A577">
            <v>8023</v>
          </cell>
          <cell r="B577" t="str">
            <v>職員給与費等繰入金</v>
          </cell>
        </row>
        <row r="578">
          <cell r="A578">
            <v>8024</v>
          </cell>
          <cell r="B578" t="str">
            <v>出産育児一時金繰入金</v>
          </cell>
        </row>
        <row r="579">
          <cell r="A579">
            <v>8025</v>
          </cell>
          <cell r="B579" t="str">
            <v>財政安定化支援事業繰入金</v>
          </cell>
        </row>
        <row r="580">
          <cell r="A580">
            <v>8026</v>
          </cell>
          <cell r="B580" t="str">
            <v>その他一般会計繰入金</v>
          </cell>
        </row>
        <row r="581">
          <cell r="A581">
            <v>8027</v>
          </cell>
          <cell r="B581" t="str">
            <v>財政調整基金繰入金</v>
          </cell>
        </row>
        <row r="582">
          <cell r="A582">
            <v>8128</v>
          </cell>
          <cell r="B582" t="str">
            <v>療養給付費等交付金繰越金</v>
          </cell>
        </row>
        <row r="583">
          <cell r="A583">
            <v>8029</v>
          </cell>
          <cell r="B583" t="str">
            <v>その他繰越金</v>
          </cell>
        </row>
        <row r="584">
          <cell r="A584">
            <v>8030</v>
          </cell>
          <cell r="B584" t="str">
            <v>一般被保険者保険料・税延滞金</v>
          </cell>
        </row>
        <row r="585">
          <cell r="A585">
            <v>8031</v>
          </cell>
          <cell r="B585" t="str">
            <v>退職被保険者等保険料・税延滞金</v>
          </cell>
        </row>
        <row r="586">
          <cell r="A586">
            <v>8032</v>
          </cell>
          <cell r="B586" t="str">
            <v>預金利子</v>
          </cell>
        </row>
        <row r="587">
          <cell r="A587">
            <v>8033</v>
          </cell>
          <cell r="B587" t="str">
            <v>高額療養費貸付金元金収入</v>
          </cell>
        </row>
        <row r="588">
          <cell r="A588">
            <v>8119</v>
          </cell>
          <cell r="B588" t="str">
            <v>出産育児一時金貸付金元金収入</v>
          </cell>
        </row>
        <row r="589">
          <cell r="A589">
            <v>8034</v>
          </cell>
          <cell r="B589" t="str">
            <v>一般被保険者の交通事故等による加害者納付金</v>
          </cell>
        </row>
        <row r="590">
          <cell r="A590">
            <v>8035</v>
          </cell>
          <cell r="B590" t="str">
            <v>退職被保険者等の交通事故等による加害者納付金</v>
          </cell>
        </row>
        <row r="591">
          <cell r="A591">
            <v>8036</v>
          </cell>
          <cell r="B591" t="str">
            <v>一般被保険者無資格診療等返納金</v>
          </cell>
        </row>
        <row r="592">
          <cell r="A592">
            <v>8037</v>
          </cell>
          <cell r="B592" t="str">
            <v>退職被保険者等無資格診療等返納金</v>
          </cell>
        </row>
        <row r="593">
          <cell r="A593">
            <v>8038</v>
          </cell>
          <cell r="B593" t="str">
            <v>雑入</v>
          </cell>
        </row>
        <row r="594">
          <cell r="A594">
            <v>8046</v>
          </cell>
          <cell r="B594" t="str">
            <v>公共下水道事業受益者負担金</v>
          </cell>
        </row>
        <row r="595">
          <cell r="A595">
            <v>8045</v>
          </cell>
          <cell r="B595" t="str">
            <v>公共下水道事業建設負担金</v>
          </cell>
        </row>
        <row r="596">
          <cell r="A596">
            <v>8047</v>
          </cell>
          <cell r="B596" t="str">
            <v>公共下水道事業受益者負担金滞納繰越分</v>
          </cell>
        </row>
        <row r="597">
          <cell r="A597">
            <v>8049</v>
          </cell>
          <cell r="B597" t="str">
            <v>下水道占用料</v>
          </cell>
        </row>
        <row r="598">
          <cell r="A598">
            <v>8048</v>
          </cell>
          <cell r="B598" t="str">
            <v>下水道使用料</v>
          </cell>
        </row>
        <row r="599">
          <cell r="A599">
            <v>8050</v>
          </cell>
          <cell r="B599" t="str">
            <v>下水道使用料滞納繰越分</v>
          </cell>
        </row>
        <row r="600">
          <cell r="A600">
            <v>8051</v>
          </cell>
          <cell r="B600" t="str">
            <v>竣工検査手数料</v>
          </cell>
        </row>
        <row r="601">
          <cell r="A601">
            <v>8076</v>
          </cell>
          <cell r="B601" t="str">
            <v>指定排水設備工事業者登録申請手数料</v>
          </cell>
        </row>
        <row r="602">
          <cell r="A602">
            <v>8133</v>
          </cell>
          <cell r="B602" t="str">
            <v>下水道用地境界確定図の写しの交付手数料</v>
          </cell>
        </row>
        <row r="603">
          <cell r="A603">
            <v>8052</v>
          </cell>
          <cell r="B603" t="str">
            <v>公共下水道事業補助金</v>
          </cell>
        </row>
        <row r="604">
          <cell r="A604">
            <v>8054</v>
          </cell>
          <cell r="B604" t="str">
            <v>一般会計繰入金</v>
          </cell>
        </row>
        <row r="605">
          <cell r="A605">
            <v>8055</v>
          </cell>
          <cell r="B605" t="str">
            <v>前年度繰越金</v>
          </cell>
        </row>
        <row r="606">
          <cell r="A606">
            <v>8056</v>
          </cell>
          <cell r="B606" t="str">
            <v>延滞金</v>
          </cell>
        </row>
        <row r="607">
          <cell r="A607">
            <v>8057</v>
          </cell>
          <cell r="B607" t="str">
            <v>預金利子</v>
          </cell>
        </row>
        <row r="608">
          <cell r="A608">
            <v>8058</v>
          </cell>
          <cell r="B608" t="str">
            <v>水洗便所改造資金貸付金元金収入</v>
          </cell>
        </row>
        <row r="609">
          <cell r="A609">
            <v>8059</v>
          </cell>
          <cell r="B609" t="str">
            <v>雑入</v>
          </cell>
        </row>
        <row r="610">
          <cell r="A610">
            <v>8060</v>
          </cell>
          <cell r="B610" t="str">
            <v>公共下水道建設事業債</v>
          </cell>
        </row>
        <row r="611">
          <cell r="A611">
            <v>8061</v>
          </cell>
          <cell r="B611" t="str">
            <v>印旛沼流域下水道建設事業債</v>
          </cell>
        </row>
        <row r="612">
          <cell r="A612">
            <v>8155</v>
          </cell>
          <cell r="B612" t="str">
            <v>高金利対策借換債</v>
          </cell>
        </row>
        <row r="613">
          <cell r="A613">
            <v>8130</v>
          </cell>
          <cell r="B613" t="str">
            <v>物品売払収入</v>
          </cell>
        </row>
        <row r="614">
          <cell r="A614">
            <v>8053</v>
          </cell>
          <cell r="B614" t="str">
            <v>公共下水道事業補助金</v>
          </cell>
        </row>
        <row r="615">
          <cell r="A615">
            <v>8062</v>
          </cell>
          <cell r="B615" t="str">
            <v>医療費交付金</v>
          </cell>
        </row>
        <row r="616">
          <cell r="A616">
            <v>8063</v>
          </cell>
          <cell r="B616" t="str">
            <v>審査支払手数料交付金</v>
          </cell>
        </row>
        <row r="617">
          <cell r="A617">
            <v>8064</v>
          </cell>
          <cell r="B617" t="str">
            <v>医療費負担金</v>
          </cell>
        </row>
        <row r="618">
          <cell r="A618">
            <v>8078</v>
          </cell>
          <cell r="B618" t="str">
            <v>老人医療給付費等負担金</v>
          </cell>
        </row>
        <row r="619">
          <cell r="A619">
            <v>8065</v>
          </cell>
          <cell r="B619" t="str">
            <v>医療費負担金</v>
          </cell>
        </row>
        <row r="620">
          <cell r="A620">
            <v>8066</v>
          </cell>
          <cell r="B620" t="str">
            <v>一般会計繰入金</v>
          </cell>
        </row>
        <row r="621">
          <cell r="A621">
            <v>8067</v>
          </cell>
          <cell r="B621" t="str">
            <v>前年度繰越金</v>
          </cell>
        </row>
        <row r="622">
          <cell r="A622">
            <v>8068</v>
          </cell>
          <cell r="B622" t="str">
            <v>延滞金</v>
          </cell>
        </row>
        <row r="623">
          <cell r="A623">
            <v>8069</v>
          </cell>
          <cell r="B623" t="str">
            <v>加算金</v>
          </cell>
        </row>
        <row r="624">
          <cell r="A624">
            <v>8070</v>
          </cell>
          <cell r="B624" t="str">
            <v>預金利子</v>
          </cell>
        </row>
        <row r="625">
          <cell r="A625">
            <v>8071</v>
          </cell>
          <cell r="B625" t="str">
            <v>交通事故等による加害者納付金</v>
          </cell>
        </row>
        <row r="626">
          <cell r="A626">
            <v>8072</v>
          </cell>
          <cell r="B626" t="str">
            <v>無資格診療等による返納金</v>
          </cell>
        </row>
        <row r="627">
          <cell r="A627">
            <v>8073</v>
          </cell>
          <cell r="B627" t="str">
            <v>雑入</v>
          </cell>
        </row>
        <row r="628">
          <cell r="A628">
            <v>8074</v>
          </cell>
          <cell r="B628" t="str">
            <v>一般会計繰入金</v>
          </cell>
        </row>
        <row r="629">
          <cell r="A629">
            <v>8075</v>
          </cell>
          <cell r="B629" t="str">
            <v>八千代台西市民の森整備事業債</v>
          </cell>
        </row>
        <row r="630">
          <cell r="A630">
            <v>8083</v>
          </cell>
          <cell r="B630" t="str">
            <v>第１号被保険者保険料現年度分</v>
          </cell>
        </row>
        <row r="631">
          <cell r="A631">
            <v>8085</v>
          </cell>
          <cell r="B631" t="str">
            <v>第１号被保険者保険料滞納繰越分</v>
          </cell>
        </row>
        <row r="632">
          <cell r="A632">
            <v>8086</v>
          </cell>
          <cell r="B632" t="str">
            <v>介護給付費負担金現年度分</v>
          </cell>
        </row>
        <row r="633">
          <cell r="A633">
            <v>8087</v>
          </cell>
          <cell r="B633" t="str">
            <v>介護給付費負担金過年度分</v>
          </cell>
        </row>
        <row r="634">
          <cell r="A634">
            <v>8136</v>
          </cell>
          <cell r="B634" t="str">
            <v>地域支援事業交付金（介護予防事業）現年度分</v>
          </cell>
        </row>
        <row r="635">
          <cell r="A635">
            <v>8137</v>
          </cell>
          <cell r="B635" t="str">
            <v>地域支援事業交付金（介護予防事業）過年度分</v>
          </cell>
        </row>
        <row r="636">
          <cell r="A636">
            <v>8138</v>
          </cell>
          <cell r="B636" t="str">
            <v>地域支援事業交付金（包括的支援事業・任意事業）現年度分</v>
          </cell>
        </row>
        <row r="637">
          <cell r="A637">
            <v>8139</v>
          </cell>
          <cell r="B637" t="str">
            <v>地域支援事業交付金（包括的支援事業・任意事業）過年度分</v>
          </cell>
        </row>
        <row r="638">
          <cell r="A638">
            <v>8088</v>
          </cell>
          <cell r="B638" t="str">
            <v>現年度分調整交付金</v>
          </cell>
        </row>
        <row r="639">
          <cell r="A639">
            <v>8089</v>
          </cell>
          <cell r="B639" t="str">
            <v>過年度分調整交付金</v>
          </cell>
        </row>
        <row r="640">
          <cell r="A640">
            <v>8189</v>
          </cell>
          <cell r="B640" t="str">
            <v>介護保険制度改正に伴うシステム改修補助金</v>
          </cell>
        </row>
        <row r="641">
          <cell r="A641">
            <v>8131</v>
          </cell>
          <cell r="B641" t="str">
            <v>介護費用適正化特別対策給付金</v>
          </cell>
        </row>
        <row r="642">
          <cell r="A642">
            <v>8153</v>
          </cell>
          <cell r="B642" t="str">
            <v>介護保険制度改正に伴うシステム改修補助金</v>
          </cell>
        </row>
        <row r="643">
          <cell r="A643">
            <v>8120</v>
          </cell>
          <cell r="B643" t="str">
            <v>要介護認定システム改修費補助金</v>
          </cell>
        </row>
        <row r="644">
          <cell r="A644">
            <v>8154</v>
          </cell>
          <cell r="B644" t="str">
            <v>要介護認定モデル事業補助金</v>
          </cell>
        </row>
        <row r="645">
          <cell r="A645">
            <v>8090</v>
          </cell>
          <cell r="B645" t="str">
            <v>事務費交付金</v>
          </cell>
        </row>
        <row r="646">
          <cell r="A646">
            <v>8091</v>
          </cell>
          <cell r="B646" t="str">
            <v>介護給付費交付金現年度分</v>
          </cell>
        </row>
        <row r="647">
          <cell r="A647">
            <v>8092</v>
          </cell>
          <cell r="B647" t="str">
            <v>介護給付費交付金過年度分</v>
          </cell>
        </row>
        <row r="648">
          <cell r="A648">
            <v>8140</v>
          </cell>
          <cell r="B648" t="str">
            <v>地域支援事業支援交付金現年度分</v>
          </cell>
        </row>
        <row r="649">
          <cell r="A649">
            <v>8141</v>
          </cell>
          <cell r="B649" t="str">
            <v>地域支援事業支援交付金過年度分</v>
          </cell>
        </row>
        <row r="650">
          <cell r="A650">
            <v>8093</v>
          </cell>
          <cell r="B650" t="str">
            <v>介護給付費負担金現年度分</v>
          </cell>
        </row>
        <row r="651">
          <cell r="A651">
            <v>8094</v>
          </cell>
          <cell r="B651" t="str">
            <v>介護給付費負担金過年度分</v>
          </cell>
        </row>
        <row r="652">
          <cell r="A652">
            <v>8142</v>
          </cell>
          <cell r="B652" t="str">
            <v>地域支援事業交付金（介護予防事業）現年度分</v>
          </cell>
        </row>
        <row r="653">
          <cell r="A653">
            <v>8143</v>
          </cell>
          <cell r="B653" t="str">
            <v>地域支援事業交付金（介護予防事業）過年度分</v>
          </cell>
        </row>
        <row r="654">
          <cell r="A654">
            <v>8144</v>
          </cell>
          <cell r="B654" t="str">
            <v>地域支援事業交付金（包括的支援事業・任意事業）現年度分</v>
          </cell>
        </row>
        <row r="655">
          <cell r="A655">
            <v>8145</v>
          </cell>
          <cell r="B655" t="str">
            <v>地域支援事業交付金（包括的支援事業・任意事業）過年度分</v>
          </cell>
        </row>
        <row r="656">
          <cell r="A656">
            <v>8095</v>
          </cell>
          <cell r="B656" t="str">
            <v>財政安定化基金交付金</v>
          </cell>
        </row>
        <row r="657">
          <cell r="A657">
            <v>8096</v>
          </cell>
          <cell r="B657" t="str">
            <v>財政安定化基金貸付金</v>
          </cell>
        </row>
        <row r="658">
          <cell r="A658">
            <v>8097</v>
          </cell>
          <cell r="B658" t="str">
            <v>介護給付費準備基金利子</v>
          </cell>
        </row>
        <row r="659">
          <cell r="A659">
            <v>8098</v>
          </cell>
          <cell r="B659" t="str">
            <v>介護保険円滑導入基金利子</v>
          </cell>
        </row>
        <row r="660">
          <cell r="A660">
            <v>8099</v>
          </cell>
          <cell r="B660" t="str">
            <v>介護給付費繰入金現年度分</v>
          </cell>
        </row>
        <row r="661">
          <cell r="A661">
            <v>8100</v>
          </cell>
          <cell r="B661" t="str">
            <v>介護給付費繰入金過年度分</v>
          </cell>
        </row>
        <row r="662">
          <cell r="A662">
            <v>8146</v>
          </cell>
          <cell r="B662" t="str">
            <v>地域支援事業繰入金（介護予防事業）現年度分</v>
          </cell>
        </row>
        <row r="663">
          <cell r="A663">
            <v>8147</v>
          </cell>
          <cell r="B663" t="str">
            <v>地域支援事業繰入金（介護予防事業）過年度分</v>
          </cell>
        </row>
        <row r="664">
          <cell r="A664">
            <v>8148</v>
          </cell>
          <cell r="B664" t="str">
            <v>地域支援事業繰入金（包括的支援事業・任意事業）現年度分</v>
          </cell>
        </row>
        <row r="665">
          <cell r="A665">
            <v>8149</v>
          </cell>
          <cell r="B665" t="str">
            <v>地域支援事業繰入金（包括的支援事業・任意事業）過年度分</v>
          </cell>
        </row>
        <row r="666">
          <cell r="A666">
            <v>8150</v>
          </cell>
          <cell r="B666" t="str">
            <v>地域支援事業繰入金（市単独事業）現年度分</v>
          </cell>
        </row>
        <row r="667">
          <cell r="A667">
            <v>8151</v>
          </cell>
          <cell r="B667" t="str">
            <v>地域支援事業繰入金（市単独事業）過年度分</v>
          </cell>
        </row>
        <row r="668">
          <cell r="A668">
            <v>8101</v>
          </cell>
          <cell r="B668" t="str">
            <v>職員給与費等繰入金</v>
          </cell>
        </row>
        <row r="669">
          <cell r="A669">
            <v>8102</v>
          </cell>
          <cell r="B669" t="str">
            <v>事務費繰入金</v>
          </cell>
        </row>
        <row r="670">
          <cell r="A670">
            <v>8103</v>
          </cell>
          <cell r="B670" t="str">
            <v>事務費繰入金</v>
          </cell>
        </row>
        <row r="671">
          <cell r="A671">
            <v>8104</v>
          </cell>
          <cell r="B671" t="str">
            <v>介護給付費準備基金繰入金</v>
          </cell>
        </row>
        <row r="672">
          <cell r="A672">
            <v>8106</v>
          </cell>
          <cell r="B672" t="str">
            <v>前年度繰越金</v>
          </cell>
        </row>
        <row r="673">
          <cell r="A673">
            <v>8107</v>
          </cell>
          <cell r="B673" t="str">
            <v>第１号被保険者延滞金</v>
          </cell>
        </row>
        <row r="674">
          <cell r="A674">
            <v>8108</v>
          </cell>
          <cell r="B674" t="str">
            <v>預金利子</v>
          </cell>
        </row>
        <row r="675">
          <cell r="A675">
            <v>8109</v>
          </cell>
          <cell r="B675" t="str">
            <v>交通事故等による加害者納付金</v>
          </cell>
        </row>
        <row r="676">
          <cell r="A676">
            <v>8110</v>
          </cell>
          <cell r="B676" t="str">
            <v>無資格受給等による返納金</v>
          </cell>
        </row>
        <row r="677">
          <cell r="A677">
            <v>8152</v>
          </cell>
          <cell r="B677" t="str">
            <v>介護予防サービス計画費収入</v>
          </cell>
        </row>
        <row r="678">
          <cell r="A678">
            <v>8111</v>
          </cell>
          <cell r="B678" t="str">
            <v>雑入</v>
          </cell>
        </row>
        <row r="679">
          <cell r="A679">
            <v>8157</v>
          </cell>
          <cell r="B679" t="str">
            <v>一般会計繰入金</v>
          </cell>
        </row>
        <row r="680">
          <cell r="A680">
            <v>8158</v>
          </cell>
          <cell r="B680" t="str">
            <v>墓地施設整備事業債</v>
          </cell>
        </row>
        <row r="681">
          <cell r="A681">
            <v>8160</v>
          </cell>
          <cell r="B681" t="str">
            <v>預金利子</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使い方"/>
      <sheetName val="内訳表【目的別】"/>
      <sheetName val="内訳表【性質別】"/>
      <sheetName val="連結"/>
      <sheetName val="地方公共団体全体"/>
      <sheetName val="普通会計"/>
      <sheetName val="A"/>
      <sheetName val="病院"/>
      <sheetName val="水道"/>
      <sheetName val="公営企業その他"/>
      <sheetName val="国民健康保険"/>
      <sheetName val="公営事業その他"/>
      <sheetName val="B"/>
      <sheetName val="市町村職員退職手当組合"/>
      <sheetName val="一部事務組合その他"/>
      <sheetName val="土地開発公社"/>
      <sheetName val="○○事業団"/>
      <sheetName val="○○清掃サービス"/>
      <sheetName val="C"/>
      <sheetName val="公営事業【修正】"/>
      <sheetName val="相殺消去【団体内】"/>
      <sheetName val="D"/>
      <sheetName val="外郭団体【修正】"/>
      <sheetName val="相殺消去【団体外】"/>
      <sheetName val="E"/>
      <sheetName val="【○○市】連結行政コスト計算書（H19）20090207"/>
    </sheetNames>
    <sheetDataSet>
      <sheetData sheetId="2">
        <row r="33">
          <cell r="X3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目次"/>
      <sheetName val="１－１"/>
      <sheetName val="１－２"/>
      <sheetName val="１－３"/>
      <sheetName val="１－４"/>
      <sheetName val="２－１"/>
      <sheetName val="２－２"/>
      <sheetName val="２－３"/>
      <sheetName val="２－４"/>
      <sheetName val="２－５"/>
      <sheetName val="２－６"/>
      <sheetName val="２－７"/>
      <sheetName val="２－８"/>
      <sheetName val="３－１"/>
      <sheetName val="３－２"/>
      <sheetName val="３－３"/>
      <sheetName val="３－４"/>
      <sheetName val="４－１"/>
      <sheetName val="４－２"/>
      <sheetName val="４－３"/>
      <sheetName val="４－４"/>
      <sheetName val="５－１"/>
      <sheetName val="５－２"/>
      <sheetName val="５－３－１"/>
      <sheetName val="５－３－２"/>
      <sheetName val="５－４"/>
      <sheetName val="５－５"/>
      <sheetName val="６－１"/>
      <sheetName val="６－２"/>
      <sheetName val="６－３"/>
      <sheetName val="６－４"/>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修正履歴"/>
      <sheetName val="使い方"/>
      <sheetName val="内訳表"/>
      <sheetName val="連結"/>
      <sheetName val="地方公共団体全体"/>
      <sheetName val="普通会計"/>
      <sheetName val="A"/>
      <sheetName val="病院"/>
      <sheetName val="水道"/>
      <sheetName val="公営企業その他"/>
      <sheetName val="B"/>
      <sheetName val="国民健康保険"/>
      <sheetName val="公営事業その他"/>
      <sheetName val="市町村総合事務組合"/>
      <sheetName val="一部事務組合その他"/>
      <sheetName val="土地開発公社"/>
      <sheetName val="○○事業団"/>
      <sheetName val="○○清掃サービス"/>
      <sheetName val="C"/>
      <sheetName val="公営事業【修正】"/>
      <sheetName val="相殺消去【団体内】"/>
      <sheetName val="D"/>
      <sheetName val="外郭団体【修正】"/>
      <sheetName val="相殺消去【団体外】"/>
      <sheetName val="E"/>
    </sheetNames>
    <sheetDataSet>
      <sheetData sheetId="2">
        <row r="11">
          <cell r="Z11">
            <v>0</v>
          </cell>
        </row>
        <row r="35">
          <cell r="Z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Q88"/>
  <sheetViews>
    <sheetView tabSelected="1" zoomScalePageLayoutView="0" workbookViewId="0" topLeftCell="A1">
      <selection activeCell="A1" sqref="A1:Q1"/>
    </sheetView>
  </sheetViews>
  <sheetFormatPr defaultColWidth="0" defaultRowHeight="0" customHeight="1" zeroHeight="1"/>
  <cols>
    <col min="1" max="2" width="1.75390625" style="235" customWidth="1"/>
    <col min="3" max="3" width="28.25390625" style="235" customWidth="1"/>
    <col min="4" max="6" width="14.25390625" style="236" customWidth="1"/>
    <col min="7" max="7" width="2.25390625" style="237" customWidth="1"/>
    <col min="8" max="9" width="2.125" style="237" customWidth="1"/>
    <col min="10" max="10" width="14.25390625" style="237" customWidth="1"/>
    <col min="11" max="11" width="5.75390625" style="237" customWidth="1"/>
    <col min="12" max="13" width="7.50390625" style="237" customWidth="1"/>
    <col min="14" max="14" width="7.375" style="236" customWidth="1"/>
    <col min="15" max="16" width="14.25390625" style="236" customWidth="1"/>
    <col min="17" max="17" width="2.625" style="235" customWidth="1"/>
    <col min="18" max="18" width="7.75390625" style="235" customWidth="1"/>
    <col min="19" max="16384" width="0" style="235" hidden="1" customWidth="1"/>
  </cols>
  <sheetData>
    <row r="1" spans="1:17" ht="21">
      <c r="A1" s="355" t="s">
        <v>239</v>
      </c>
      <c r="B1" s="355"/>
      <c r="C1" s="355"/>
      <c r="D1" s="355"/>
      <c r="E1" s="355"/>
      <c r="F1" s="355"/>
      <c r="G1" s="355"/>
      <c r="H1" s="355"/>
      <c r="I1" s="355"/>
      <c r="J1" s="355"/>
      <c r="K1" s="355"/>
      <c r="L1" s="355"/>
      <c r="M1" s="355"/>
      <c r="N1" s="355"/>
      <c r="O1" s="355"/>
      <c r="P1" s="355"/>
      <c r="Q1" s="355"/>
    </row>
    <row r="2" spans="1:17" ht="19.5" customHeight="1">
      <c r="A2" s="356" t="s">
        <v>353</v>
      </c>
      <c r="B2" s="356"/>
      <c r="C2" s="356"/>
      <c r="D2" s="356"/>
      <c r="E2" s="356"/>
      <c r="F2" s="356"/>
      <c r="G2" s="356"/>
      <c r="H2" s="356"/>
      <c r="I2" s="356"/>
      <c r="J2" s="356"/>
      <c r="K2" s="356"/>
      <c r="L2" s="356"/>
      <c r="M2" s="356"/>
      <c r="N2" s="356"/>
      <c r="O2" s="356"/>
      <c r="P2" s="356"/>
      <c r="Q2" s="356"/>
    </row>
    <row r="3" ht="19.5" customHeight="1" thickBot="1">
      <c r="Q3" s="238" t="s">
        <v>1</v>
      </c>
    </row>
    <row r="4" spans="1:17" ht="19.5" customHeight="1" thickBot="1">
      <c r="A4" s="357" t="s">
        <v>2</v>
      </c>
      <c r="B4" s="358"/>
      <c r="C4" s="358"/>
      <c r="D4" s="358"/>
      <c r="E4" s="358"/>
      <c r="F4" s="358"/>
      <c r="G4" s="359"/>
      <c r="H4" s="357" t="s">
        <v>3</v>
      </c>
      <c r="I4" s="358"/>
      <c r="J4" s="358"/>
      <c r="K4" s="358"/>
      <c r="L4" s="358"/>
      <c r="M4" s="358"/>
      <c r="N4" s="358"/>
      <c r="O4" s="358"/>
      <c r="P4" s="358"/>
      <c r="Q4" s="359"/>
    </row>
    <row r="5" spans="1:17" ht="19.5" customHeight="1">
      <c r="A5" s="239" t="s">
        <v>4</v>
      </c>
      <c r="B5" s="240"/>
      <c r="C5" s="240"/>
      <c r="D5" s="241"/>
      <c r="E5" s="241"/>
      <c r="F5" s="241"/>
      <c r="G5" s="242"/>
      <c r="H5" s="243" t="s">
        <v>5</v>
      </c>
      <c r="I5" s="244"/>
      <c r="J5" s="244"/>
      <c r="K5" s="244"/>
      <c r="L5" s="244"/>
      <c r="M5" s="244"/>
      <c r="N5" s="241"/>
      <c r="O5" s="241"/>
      <c r="P5" s="241"/>
      <c r="Q5" s="245"/>
    </row>
    <row r="6" spans="1:17" ht="19.5" customHeight="1">
      <c r="A6" s="246" t="s">
        <v>6</v>
      </c>
      <c r="B6" s="240"/>
      <c r="C6" s="240"/>
      <c r="D6" s="241"/>
      <c r="E6" s="241"/>
      <c r="F6" s="241"/>
      <c r="G6" s="242"/>
      <c r="H6" s="247" t="s">
        <v>7</v>
      </c>
      <c r="I6" s="244"/>
      <c r="J6" s="244"/>
      <c r="K6" s="244"/>
      <c r="L6" s="244"/>
      <c r="M6" s="244"/>
      <c r="N6" s="241"/>
      <c r="O6" s="241"/>
      <c r="P6" s="241"/>
      <c r="Q6" s="245"/>
    </row>
    <row r="7" spans="1:17" ht="19.5" customHeight="1">
      <c r="A7" s="246"/>
      <c r="B7" s="240" t="s">
        <v>8</v>
      </c>
      <c r="C7" s="240"/>
      <c r="D7" s="241"/>
      <c r="E7" s="241"/>
      <c r="F7" s="241"/>
      <c r="G7" s="242"/>
      <c r="H7" s="247"/>
      <c r="I7" s="244" t="s">
        <v>9</v>
      </c>
      <c r="J7" s="244"/>
      <c r="K7" s="244"/>
      <c r="L7" s="244"/>
      <c r="M7" s="244"/>
      <c r="N7" s="241"/>
      <c r="O7" s="248">
        <v>3960166</v>
      </c>
      <c r="P7" s="241"/>
      <c r="Q7" s="245"/>
    </row>
    <row r="8" spans="1:17" ht="19.5" customHeight="1">
      <c r="A8" s="246"/>
      <c r="B8" s="240"/>
      <c r="C8" s="240" t="s">
        <v>10</v>
      </c>
      <c r="D8" s="248">
        <v>9147387</v>
      </c>
      <c r="E8" s="241"/>
      <c r="F8" s="241"/>
      <c r="G8" s="242"/>
      <c r="H8" s="247"/>
      <c r="I8" s="244" t="s">
        <v>240</v>
      </c>
      <c r="J8" s="244"/>
      <c r="K8" s="244"/>
      <c r="L8" s="244"/>
      <c r="M8" s="244"/>
      <c r="N8" s="241"/>
      <c r="O8" s="241"/>
      <c r="P8" s="241"/>
      <c r="Q8" s="245"/>
    </row>
    <row r="9" spans="1:17" ht="19.5" customHeight="1">
      <c r="A9" s="246"/>
      <c r="B9" s="240"/>
      <c r="C9" s="240" t="s">
        <v>11</v>
      </c>
      <c r="D9" s="248">
        <v>2916885</v>
      </c>
      <c r="E9" s="241"/>
      <c r="F9" s="241"/>
      <c r="G9" s="242"/>
      <c r="H9" s="247"/>
      <c r="I9" s="244"/>
      <c r="J9" s="244" t="s">
        <v>12</v>
      </c>
      <c r="K9" s="244"/>
      <c r="L9" s="244"/>
      <c r="M9" s="354">
        <v>475583</v>
      </c>
      <c r="N9" s="336"/>
      <c r="O9" s="241"/>
      <c r="P9" s="241"/>
      <c r="Q9" s="245"/>
    </row>
    <row r="10" spans="1:17" ht="19.5" customHeight="1">
      <c r="A10" s="246"/>
      <c r="B10" s="240"/>
      <c r="C10" s="240" t="s">
        <v>13</v>
      </c>
      <c r="D10" s="248">
        <v>304391</v>
      </c>
      <c r="E10" s="241"/>
      <c r="F10" s="241"/>
      <c r="G10" s="242"/>
      <c r="H10" s="247"/>
      <c r="I10" s="244"/>
      <c r="J10" s="244" t="s">
        <v>241</v>
      </c>
      <c r="K10" s="244"/>
      <c r="L10" s="244"/>
      <c r="M10" s="343">
        <v>0</v>
      </c>
      <c r="N10" s="344"/>
      <c r="O10" s="241"/>
      <c r="P10" s="241"/>
      <c r="Q10" s="245"/>
    </row>
    <row r="11" spans="1:17" ht="19.5" customHeight="1">
      <c r="A11" s="246"/>
      <c r="B11" s="240"/>
      <c r="C11" s="240" t="s">
        <v>14</v>
      </c>
      <c r="D11" s="248">
        <v>4569</v>
      </c>
      <c r="E11" s="241"/>
      <c r="F11" s="241"/>
      <c r="G11" s="242"/>
      <c r="J11" s="244" t="s">
        <v>15</v>
      </c>
      <c r="K11" s="244"/>
      <c r="L11" s="244"/>
      <c r="M11" s="343">
        <v>346821</v>
      </c>
      <c r="N11" s="344"/>
      <c r="O11" s="241"/>
      <c r="Q11" s="245"/>
    </row>
    <row r="12" spans="1:17" ht="19.5" customHeight="1">
      <c r="A12" s="246"/>
      <c r="B12" s="240"/>
      <c r="C12" s="240" t="s">
        <v>16</v>
      </c>
      <c r="D12" s="248">
        <v>14341734</v>
      </c>
      <c r="E12" s="241"/>
      <c r="F12" s="241"/>
      <c r="G12" s="242"/>
      <c r="H12" s="247"/>
      <c r="I12" s="244"/>
      <c r="J12" s="244" t="s">
        <v>242</v>
      </c>
      <c r="K12" s="244"/>
      <c r="L12" s="244"/>
      <c r="M12" s="244"/>
      <c r="N12" s="241"/>
      <c r="O12" s="250">
        <f>SUM(M9:N11)</f>
        <v>822404</v>
      </c>
      <c r="P12" s="241"/>
      <c r="Q12" s="245"/>
    </row>
    <row r="13" spans="1:17" ht="19.5" customHeight="1">
      <c r="A13" s="246"/>
      <c r="B13" s="240"/>
      <c r="C13" s="240" t="s">
        <v>17</v>
      </c>
      <c r="D13" s="248">
        <v>281122</v>
      </c>
      <c r="E13" s="241"/>
      <c r="F13" s="241"/>
      <c r="G13" s="242"/>
      <c r="H13" s="247"/>
      <c r="I13" s="244" t="s">
        <v>243</v>
      </c>
      <c r="J13" s="244"/>
      <c r="K13" s="244"/>
      <c r="L13" s="244"/>
      <c r="M13" s="244"/>
      <c r="N13" s="241"/>
      <c r="O13" s="249">
        <v>401291</v>
      </c>
      <c r="P13" s="241"/>
      <c r="Q13" s="245"/>
    </row>
    <row r="14" spans="1:17" ht="19.5" customHeight="1">
      <c r="A14" s="246"/>
      <c r="B14" s="240"/>
      <c r="C14" s="240" t="s">
        <v>18</v>
      </c>
      <c r="D14" s="248">
        <v>1893487</v>
      </c>
      <c r="E14" s="241"/>
      <c r="F14" s="241"/>
      <c r="G14" s="242"/>
      <c r="H14" s="247"/>
      <c r="I14" s="244" t="s">
        <v>244</v>
      </c>
      <c r="J14" s="244"/>
      <c r="K14" s="244"/>
      <c r="L14" s="244"/>
      <c r="M14" s="244"/>
      <c r="N14" s="241"/>
      <c r="O14" s="249">
        <v>667849</v>
      </c>
      <c r="P14" s="241"/>
      <c r="Q14" s="245"/>
    </row>
    <row r="15" spans="1:17" ht="19.5" customHeight="1" thickBot="1">
      <c r="A15" s="246"/>
      <c r="B15" s="240"/>
      <c r="C15" s="240" t="s">
        <v>245</v>
      </c>
      <c r="D15" s="241"/>
      <c r="E15" s="250">
        <f>SUM(D8:D14)</f>
        <v>28889575</v>
      </c>
      <c r="F15" s="241"/>
      <c r="G15" s="242"/>
      <c r="H15" s="247"/>
      <c r="I15" s="244" t="s">
        <v>19</v>
      </c>
      <c r="J15" s="244"/>
      <c r="K15" s="244"/>
      <c r="L15" s="244"/>
      <c r="M15" s="244"/>
      <c r="N15" s="241"/>
      <c r="O15" s="241"/>
      <c r="P15" s="251">
        <f>O7+O12+O13+O14</f>
        <v>5851710</v>
      </c>
      <c r="Q15" s="245"/>
    </row>
    <row r="16" spans="1:17" ht="19.5" customHeight="1">
      <c r="A16" s="246"/>
      <c r="B16" s="240" t="s">
        <v>20</v>
      </c>
      <c r="C16" s="240"/>
      <c r="D16" s="241"/>
      <c r="E16" s="249">
        <v>8902</v>
      </c>
      <c r="F16" s="241"/>
      <c r="G16" s="242"/>
      <c r="H16" s="247"/>
      <c r="I16" s="244"/>
      <c r="J16" s="244"/>
      <c r="K16" s="244"/>
      <c r="L16" s="244"/>
      <c r="M16" s="244"/>
      <c r="N16" s="241"/>
      <c r="O16" s="241"/>
      <c r="P16" s="241"/>
      <c r="Q16" s="245"/>
    </row>
    <row r="17" spans="1:17" ht="19.5" customHeight="1" thickBot="1">
      <c r="A17" s="246"/>
      <c r="B17" s="240" t="s">
        <v>22</v>
      </c>
      <c r="C17" s="240"/>
      <c r="D17" s="241"/>
      <c r="E17" s="241"/>
      <c r="F17" s="251">
        <f>SUM(E15:E16)</f>
        <v>28898477</v>
      </c>
      <c r="G17" s="242"/>
      <c r="H17" s="247" t="s">
        <v>21</v>
      </c>
      <c r="I17" s="244"/>
      <c r="J17" s="244"/>
      <c r="K17" s="244"/>
      <c r="L17" s="244"/>
      <c r="M17" s="244"/>
      <c r="N17" s="241"/>
      <c r="O17" s="241"/>
      <c r="P17" s="241"/>
      <c r="Q17" s="245"/>
    </row>
    <row r="18" spans="1:17" ht="19.5" customHeight="1">
      <c r="A18" s="246"/>
      <c r="B18" s="240"/>
      <c r="C18" s="240"/>
      <c r="D18" s="241"/>
      <c r="E18" s="241"/>
      <c r="F18" s="241"/>
      <c r="G18" s="242"/>
      <c r="H18" s="247"/>
      <c r="I18" s="244" t="s">
        <v>246</v>
      </c>
      <c r="J18" s="244"/>
      <c r="K18" s="244"/>
      <c r="L18" s="244"/>
      <c r="M18" s="244"/>
      <c r="N18" s="241"/>
      <c r="O18" s="248">
        <v>460312</v>
      </c>
      <c r="P18" s="241"/>
      <c r="Q18" s="245"/>
    </row>
    <row r="19" spans="1:17" ht="19.5" customHeight="1">
      <c r="A19" s="246" t="s">
        <v>23</v>
      </c>
      <c r="B19" s="240"/>
      <c r="C19" s="240"/>
      <c r="D19" s="241"/>
      <c r="E19" s="241"/>
      <c r="F19" s="241"/>
      <c r="G19" s="242"/>
      <c r="H19" s="247"/>
      <c r="I19" s="244" t="s">
        <v>247</v>
      </c>
      <c r="J19" s="244"/>
      <c r="K19" s="244"/>
      <c r="L19" s="244"/>
      <c r="M19" s="244"/>
      <c r="N19" s="241"/>
      <c r="O19" s="249">
        <v>0</v>
      </c>
      <c r="P19" s="241"/>
      <c r="Q19" s="245"/>
    </row>
    <row r="20" spans="1:17" ht="19.5" customHeight="1">
      <c r="A20" s="246"/>
      <c r="B20" s="240" t="s">
        <v>25</v>
      </c>
      <c r="C20" s="240"/>
      <c r="D20" s="241"/>
      <c r="E20" s="241"/>
      <c r="F20" s="241"/>
      <c r="G20" s="242"/>
      <c r="H20" s="247"/>
      <c r="I20" s="244" t="s">
        <v>24</v>
      </c>
      <c r="J20" s="244"/>
      <c r="K20" s="244"/>
      <c r="L20" s="244"/>
      <c r="M20" s="244"/>
      <c r="N20" s="241"/>
      <c r="O20" s="249">
        <v>63310</v>
      </c>
      <c r="P20" s="241"/>
      <c r="Q20" s="245"/>
    </row>
    <row r="21" spans="1:17" ht="19.5" customHeight="1">
      <c r="A21" s="246"/>
      <c r="B21" s="240"/>
      <c r="C21" s="240" t="s">
        <v>248</v>
      </c>
      <c r="D21" s="248">
        <v>540519</v>
      </c>
      <c r="E21" s="241"/>
      <c r="F21" s="241"/>
      <c r="G21" s="242"/>
      <c r="H21" s="247"/>
      <c r="I21" s="244" t="s">
        <v>26</v>
      </c>
      <c r="J21" s="244"/>
      <c r="K21" s="244"/>
      <c r="L21" s="244"/>
      <c r="M21" s="244"/>
      <c r="N21" s="241"/>
      <c r="O21" s="249">
        <v>0</v>
      </c>
      <c r="P21" s="241"/>
      <c r="Q21" s="245"/>
    </row>
    <row r="22" spans="1:17" ht="19.5" customHeight="1">
      <c r="A22" s="246"/>
      <c r="B22" s="240"/>
      <c r="C22" s="240" t="s">
        <v>249</v>
      </c>
      <c r="D22" s="249">
        <v>-476012</v>
      </c>
      <c r="E22" s="241"/>
      <c r="F22" s="241"/>
      <c r="G22" s="242"/>
      <c r="H22" s="247"/>
      <c r="I22" s="244" t="s">
        <v>27</v>
      </c>
      <c r="J22" s="244"/>
      <c r="K22" s="244"/>
      <c r="L22" s="244"/>
      <c r="M22" s="244"/>
      <c r="N22" s="241"/>
      <c r="O22" s="249">
        <v>28633</v>
      </c>
      <c r="P22" s="241"/>
      <c r="Q22" s="245"/>
    </row>
    <row r="23" spans="1:17" ht="19.5" customHeight="1" thickBot="1">
      <c r="A23" s="246"/>
      <c r="B23" s="240"/>
      <c r="C23" s="240" t="s">
        <v>250</v>
      </c>
      <c r="D23" s="241"/>
      <c r="E23" s="250">
        <f>SUM(D21:D22)</f>
        <v>64507</v>
      </c>
      <c r="F23" s="241"/>
      <c r="G23" s="242"/>
      <c r="H23" s="247"/>
      <c r="I23" s="244" t="s">
        <v>28</v>
      </c>
      <c r="J23" s="244"/>
      <c r="K23" s="244"/>
      <c r="L23" s="244"/>
      <c r="M23" s="244"/>
      <c r="N23" s="241"/>
      <c r="O23" s="241"/>
      <c r="P23" s="251">
        <f>SUM(O18:O22)</f>
        <v>552255</v>
      </c>
      <c r="Q23" s="245"/>
    </row>
    <row r="24" spans="1:17" ht="19.5" customHeight="1">
      <c r="A24" s="246"/>
      <c r="B24" s="240" t="s">
        <v>29</v>
      </c>
      <c r="C24" s="240"/>
      <c r="D24" s="241"/>
      <c r="E24" s="249">
        <v>93176</v>
      </c>
      <c r="F24" s="241"/>
      <c r="G24" s="242"/>
      <c r="H24" s="247"/>
      <c r="I24" s="244"/>
      <c r="J24" s="244"/>
      <c r="K24" s="244"/>
      <c r="L24" s="244"/>
      <c r="M24" s="244"/>
      <c r="N24" s="241"/>
      <c r="O24" s="241"/>
      <c r="P24" s="241"/>
      <c r="Q24" s="245"/>
    </row>
    <row r="25" spans="1:17" ht="19.5" customHeight="1" thickBot="1">
      <c r="A25" s="246"/>
      <c r="B25" s="240" t="s">
        <v>31</v>
      </c>
      <c r="C25" s="240"/>
      <c r="D25" s="241"/>
      <c r="E25" s="241"/>
      <c r="F25" s="241"/>
      <c r="G25" s="242"/>
      <c r="H25" s="247"/>
      <c r="I25" s="252" t="s">
        <v>30</v>
      </c>
      <c r="J25" s="244"/>
      <c r="K25" s="244"/>
      <c r="L25" s="244"/>
      <c r="M25" s="244"/>
      <c r="N25" s="241"/>
      <c r="O25" s="241"/>
      <c r="P25" s="251">
        <f>P15+P23</f>
        <v>6403965</v>
      </c>
      <c r="Q25" s="245"/>
    </row>
    <row r="26" spans="1:17" ht="19.5" customHeight="1">
      <c r="A26" s="246"/>
      <c r="B26" s="240"/>
      <c r="C26" s="240" t="s">
        <v>251</v>
      </c>
      <c r="D26" s="248">
        <v>0</v>
      </c>
      <c r="E26" s="241"/>
      <c r="F26" s="241"/>
      <c r="G26" s="242"/>
      <c r="H26" s="247"/>
      <c r="I26" s="244"/>
      <c r="J26" s="244"/>
      <c r="K26" s="244"/>
      <c r="L26" s="244"/>
      <c r="M26" s="244"/>
      <c r="N26" s="241"/>
      <c r="O26" s="241"/>
      <c r="P26" s="241"/>
      <c r="Q26" s="245"/>
    </row>
    <row r="27" spans="1:17" ht="19.5" customHeight="1">
      <c r="A27" s="246"/>
      <c r="B27" s="240"/>
      <c r="C27" s="240" t="s">
        <v>252</v>
      </c>
      <c r="D27" s="249">
        <v>7412726</v>
      </c>
      <c r="E27" s="241"/>
      <c r="F27" s="241"/>
      <c r="G27" s="242"/>
      <c r="H27" s="247"/>
      <c r="I27" s="252"/>
      <c r="J27" s="244"/>
      <c r="K27" s="244"/>
      <c r="L27" s="244"/>
      <c r="M27" s="244"/>
      <c r="N27" s="241"/>
      <c r="O27" s="241"/>
      <c r="P27" s="241"/>
      <c r="Q27" s="245"/>
    </row>
    <row r="28" spans="1:17" ht="19.5" customHeight="1">
      <c r="A28" s="246"/>
      <c r="B28" s="240"/>
      <c r="C28" s="240" t="s">
        <v>253</v>
      </c>
      <c r="D28" s="249">
        <v>102359</v>
      </c>
      <c r="E28" s="241"/>
      <c r="F28" s="241"/>
      <c r="G28" s="242"/>
      <c r="H28" s="243" t="s">
        <v>32</v>
      </c>
      <c r="I28" s="244"/>
      <c r="J28" s="244"/>
      <c r="K28" s="244"/>
      <c r="L28" s="244"/>
      <c r="M28" s="244"/>
      <c r="N28" s="241"/>
      <c r="O28" s="241"/>
      <c r="P28" s="241"/>
      <c r="Q28" s="245"/>
    </row>
    <row r="29" spans="1:17" ht="19.5" customHeight="1" thickBot="1">
      <c r="A29" s="246"/>
      <c r="B29" s="240"/>
      <c r="C29" s="240" t="s">
        <v>254</v>
      </c>
      <c r="D29" s="249">
        <v>2000</v>
      </c>
      <c r="E29" s="241"/>
      <c r="F29" s="241"/>
      <c r="G29" s="242"/>
      <c r="H29" s="247" t="s">
        <v>33</v>
      </c>
      <c r="I29" s="244"/>
      <c r="J29" s="244"/>
      <c r="K29" s="244"/>
      <c r="L29" s="244"/>
      <c r="M29" s="244"/>
      <c r="N29" s="241"/>
      <c r="O29" s="241"/>
      <c r="P29" s="253">
        <v>16347279</v>
      </c>
      <c r="Q29" s="245"/>
    </row>
    <row r="30" spans="1:17" ht="19.5" customHeight="1">
      <c r="A30" s="246"/>
      <c r="B30" s="240"/>
      <c r="C30" s="240" t="s">
        <v>255</v>
      </c>
      <c r="D30" s="249">
        <v>39364</v>
      </c>
      <c r="E30" s="241"/>
      <c r="F30" s="241"/>
      <c r="G30" s="242"/>
      <c r="H30" s="247"/>
      <c r="I30" s="240"/>
      <c r="J30" s="244"/>
      <c r="K30" s="244"/>
      <c r="L30" s="244"/>
      <c r="M30" s="244"/>
      <c r="N30" s="241"/>
      <c r="O30" s="241"/>
      <c r="P30" s="241"/>
      <c r="Q30" s="245"/>
    </row>
    <row r="31" spans="1:17" ht="19.5" customHeight="1" thickBot="1">
      <c r="A31" s="246"/>
      <c r="B31" s="240"/>
      <c r="C31" s="240" t="s">
        <v>256</v>
      </c>
      <c r="D31" s="241"/>
      <c r="E31" s="250">
        <f>SUM(D26:D30)</f>
        <v>7556449</v>
      </c>
      <c r="F31" s="241"/>
      <c r="G31" s="242"/>
      <c r="H31" s="247" t="s">
        <v>34</v>
      </c>
      <c r="I31" s="240"/>
      <c r="J31" s="244"/>
      <c r="K31" s="244"/>
      <c r="L31" s="244"/>
      <c r="M31" s="244"/>
      <c r="N31" s="241"/>
      <c r="O31" s="241"/>
      <c r="P31" s="253">
        <v>16859891</v>
      </c>
      <c r="Q31" s="245"/>
    </row>
    <row r="32" spans="1:17" ht="19.5" customHeight="1">
      <c r="A32" s="246"/>
      <c r="B32" s="240" t="s">
        <v>257</v>
      </c>
      <c r="C32" s="240"/>
      <c r="D32" s="241"/>
      <c r="E32" s="249">
        <v>5392</v>
      </c>
      <c r="F32" s="241"/>
      <c r="G32" s="242"/>
      <c r="I32" s="240"/>
      <c r="J32" s="244"/>
      <c r="K32" s="244"/>
      <c r="L32" s="244"/>
      <c r="M32" s="244"/>
      <c r="N32" s="241"/>
      <c r="O32" s="241"/>
      <c r="P32" s="254"/>
      <c r="Q32" s="245"/>
    </row>
    <row r="33" spans="1:17" ht="19.5" customHeight="1" thickBot="1">
      <c r="A33" s="246"/>
      <c r="B33" s="240" t="s">
        <v>35</v>
      </c>
      <c r="C33" s="240"/>
      <c r="D33" s="241"/>
      <c r="E33" s="249">
        <v>-175</v>
      </c>
      <c r="F33" s="241"/>
      <c r="G33" s="242"/>
      <c r="H33" s="247" t="s">
        <v>258</v>
      </c>
      <c r="I33" s="244"/>
      <c r="J33" s="244"/>
      <c r="K33" s="244"/>
      <c r="L33" s="244"/>
      <c r="M33" s="244"/>
      <c r="N33" s="241"/>
      <c r="O33" s="241"/>
      <c r="P33" s="253">
        <v>1652759</v>
      </c>
      <c r="Q33" s="245"/>
    </row>
    <row r="34" spans="1:17" ht="19.5" customHeight="1" thickBot="1">
      <c r="A34" s="246"/>
      <c r="B34" s="240" t="s">
        <v>36</v>
      </c>
      <c r="C34" s="240"/>
      <c r="D34" s="241"/>
      <c r="E34" s="241"/>
      <c r="F34" s="251">
        <f>E23+E24+E31+E32+E33</f>
        <v>7719349</v>
      </c>
      <c r="G34" s="242"/>
      <c r="I34" s="240"/>
      <c r="J34" s="244"/>
      <c r="K34" s="244"/>
      <c r="L34" s="244"/>
      <c r="M34" s="244"/>
      <c r="N34" s="241"/>
      <c r="O34" s="241"/>
      <c r="P34" s="241"/>
      <c r="Q34" s="245"/>
    </row>
    <row r="35" spans="1:17" ht="19.5" customHeight="1" thickBot="1">
      <c r="A35" s="246"/>
      <c r="B35" s="240"/>
      <c r="C35" s="240"/>
      <c r="D35" s="255"/>
      <c r="E35" s="241"/>
      <c r="F35" s="241"/>
      <c r="G35" s="242"/>
      <c r="H35" s="247" t="s">
        <v>259</v>
      </c>
      <c r="I35" s="240"/>
      <c r="J35" s="244"/>
      <c r="K35" s="244"/>
      <c r="L35" s="244"/>
      <c r="M35" s="244"/>
      <c r="N35" s="241"/>
      <c r="O35" s="241"/>
      <c r="P35" s="253">
        <v>20597</v>
      </c>
      <c r="Q35" s="245"/>
    </row>
    <row r="36" spans="1:17" ht="19.5" customHeight="1">
      <c r="A36" s="246" t="s">
        <v>37</v>
      </c>
      <c r="B36" s="240"/>
      <c r="C36" s="240"/>
      <c r="D36" s="241"/>
      <c r="E36" s="241"/>
      <c r="F36" s="241"/>
      <c r="G36" s="242"/>
      <c r="I36" s="240"/>
      <c r="J36" s="244"/>
      <c r="K36" s="244"/>
      <c r="L36" s="244"/>
      <c r="M36" s="244"/>
      <c r="N36" s="241"/>
      <c r="O36" s="241"/>
      <c r="P36" s="241"/>
      <c r="Q36" s="245"/>
    </row>
    <row r="37" spans="1:17" ht="19.5" customHeight="1" thickBot="1">
      <c r="A37" s="246"/>
      <c r="B37" s="240" t="s">
        <v>260</v>
      </c>
      <c r="C37" s="240"/>
      <c r="D37" s="241"/>
      <c r="E37" s="241"/>
      <c r="F37" s="241"/>
      <c r="G37" s="242"/>
      <c r="H37" s="247"/>
      <c r="I37" s="252" t="s">
        <v>261</v>
      </c>
      <c r="J37" s="244"/>
      <c r="K37" s="244"/>
      <c r="L37" s="244"/>
      <c r="M37" s="244"/>
      <c r="N37" s="241"/>
      <c r="O37" s="241"/>
      <c r="P37" s="251">
        <f>SUM(P29:P35)</f>
        <v>34880526</v>
      </c>
      <c r="Q37" s="245"/>
    </row>
    <row r="38" spans="1:17" ht="19.5" customHeight="1">
      <c r="A38" s="246"/>
      <c r="B38" s="240"/>
      <c r="C38" s="240" t="s">
        <v>262</v>
      </c>
      <c r="D38" s="248">
        <v>3316550</v>
      </c>
      <c r="E38" s="241"/>
      <c r="F38" s="241"/>
      <c r="G38" s="242"/>
      <c r="N38" s="241"/>
      <c r="O38" s="241"/>
      <c r="P38" s="241"/>
      <c r="Q38" s="245"/>
    </row>
    <row r="39" spans="1:17" ht="19.5" customHeight="1">
      <c r="A39" s="246"/>
      <c r="B39" s="240"/>
      <c r="C39" s="240" t="s">
        <v>263</v>
      </c>
      <c r="D39" s="248">
        <v>175201</v>
      </c>
      <c r="E39" s="241"/>
      <c r="F39" s="241"/>
      <c r="G39" s="242"/>
      <c r="H39" s="247"/>
      <c r="I39" s="240"/>
      <c r="J39" s="244"/>
      <c r="K39" s="244"/>
      <c r="L39" s="244"/>
      <c r="M39" s="244"/>
      <c r="N39" s="241"/>
      <c r="O39" s="241"/>
      <c r="P39" s="241"/>
      <c r="Q39" s="245"/>
    </row>
    <row r="40" spans="1:17" ht="19.5" customHeight="1">
      <c r="A40" s="246"/>
      <c r="B40" s="240"/>
      <c r="C40" s="240" t="s">
        <v>264</v>
      </c>
      <c r="D40" s="249">
        <v>1173613</v>
      </c>
      <c r="E40" s="241"/>
      <c r="F40" s="241"/>
      <c r="G40" s="242"/>
      <c r="H40" s="247"/>
      <c r="I40" s="240"/>
      <c r="J40" s="244"/>
      <c r="K40" s="244"/>
      <c r="L40" s="244"/>
      <c r="M40" s="244"/>
      <c r="N40" s="241"/>
      <c r="O40" s="241"/>
      <c r="P40" s="241"/>
      <c r="Q40" s="245"/>
    </row>
    <row r="41" spans="1:17" ht="19.5" customHeight="1">
      <c r="A41" s="246"/>
      <c r="B41" s="240"/>
      <c r="C41" s="240" t="s">
        <v>265</v>
      </c>
      <c r="D41" s="241"/>
      <c r="E41" s="250">
        <f>SUM(D38:D40)</f>
        <v>4665364</v>
      </c>
      <c r="F41" s="241"/>
      <c r="G41" s="242"/>
      <c r="I41" s="240"/>
      <c r="J41" s="244"/>
      <c r="K41" s="244"/>
      <c r="L41" s="244"/>
      <c r="M41" s="244"/>
      <c r="N41" s="241"/>
      <c r="O41" s="241"/>
      <c r="P41" s="241"/>
      <c r="Q41" s="245"/>
    </row>
    <row r="42" spans="1:17" ht="19.5" customHeight="1">
      <c r="A42" s="246"/>
      <c r="B42" s="240" t="s">
        <v>38</v>
      </c>
      <c r="C42" s="240"/>
      <c r="D42" s="241"/>
      <c r="E42" s="241"/>
      <c r="F42" s="241"/>
      <c r="G42" s="242"/>
      <c r="I42" s="244"/>
      <c r="J42" s="244"/>
      <c r="K42" s="244"/>
      <c r="L42" s="244"/>
      <c r="M42" s="244"/>
      <c r="N42" s="241"/>
      <c r="O42" s="241"/>
      <c r="P42" s="241"/>
      <c r="Q42" s="245"/>
    </row>
    <row r="43" spans="1:17" ht="19.5" customHeight="1">
      <c r="A43" s="246"/>
      <c r="B43" s="240"/>
      <c r="C43" s="240" t="s">
        <v>266</v>
      </c>
      <c r="D43" s="248">
        <v>1213</v>
      </c>
      <c r="E43" s="241"/>
      <c r="F43" s="241"/>
      <c r="G43" s="242"/>
      <c r="H43" s="247"/>
      <c r="I43" s="244"/>
      <c r="J43" s="244"/>
      <c r="K43" s="244"/>
      <c r="L43" s="244"/>
      <c r="M43" s="244"/>
      <c r="N43" s="241"/>
      <c r="O43" s="241"/>
      <c r="P43" s="241"/>
      <c r="Q43" s="245"/>
    </row>
    <row r="44" spans="1:17" ht="19.5" customHeight="1">
      <c r="A44" s="246"/>
      <c r="B44" s="240"/>
      <c r="C44" s="240" t="s">
        <v>267</v>
      </c>
      <c r="D44" s="249">
        <v>139</v>
      </c>
      <c r="E44" s="241"/>
      <c r="F44" s="241"/>
      <c r="G44" s="242"/>
      <c r="H44" s="247"/>
      <c r="I44" s="244"/>
      <c r="J44" s="244"/>
      <c r="K44" s="244"/>
      <c r="L44" s="244"/>
      <c r="M44" s="244"/>
      <c r="N44" s="241"/>
      <c r="O44" s="241"/>
      <c r="P44" s="241"/>
      <c r="Q44" s="245"/>
    </row>
    <row r="45" spans="1:17" ht="19.5" customHeight="1">
      <c r="A45" s="246"/>
      <c r="C45" s="240" t="s">
        <v>268</v>
      </c>
      <c r="D45" s="249">
        <v>-51</v>
      </c>
      <c r="F45" s="241"/>
      <c r="G45" s="242"/>
      <c r="H45" s="247"/>
      <c r="I45" s="244"/>
      <c r="J45" s="244"/>
      <c r="K45" s="244"/>
      <c r="L45" s="244"/>
      <c r="M45" s="244"/>
      <c r="N45" s="241"/>
      <c r="O45" s="241"/>
      <c r="P45" s="241"/>
      <c r="Q45" s="245"/>
    </row>
    <row r="46" spans="1:17" ht="19.5" customHeight="1">
      <c r="A46" s="246"/>
      <c r="B46" s="240"/>
      <c r="C46" s="240" t="s">
        <v>269</v>
      </c>
      <c r="D46" s="241"/>
      <c r="E46" s="250">
        <f>SUM(D43:D45)</f>
        <v>1301</v>
      </c>
      <c r="F46" s="241"/>
      <c r="G46" s="242"/>
      <c r="H46" s="247"/>
      <c r="I46" s="244"/>
      <c r="J46" s="244"/>
      <c r="K46" s="244"/>
      <c r="L46" s="244"/>
      <c r="M46" s="244"/>
      <c r="N46" s="241"/>
      <c r="O46" s="241"/>
      <c r="P46" s="241"/>
      <c r="Q46" s="245"/>
    </row>
    <row r="47" spans="1:17" ht="19.5" customHeight="1" thickBot="1">
      <c r="A47" s="246"/>
      <c r="B47" s="240" t="s">
        <v>39</v>
      </c>
      <c r="C47" s="240"/>
      <c r="D47" s="241"/>
      <c r="E47" s="241"/>
      <c r="F47" s="251">
        <f>E41+E46</f>
        <v>4666665</v>
      </c>
      <c r="G47" s="242"/>
      <c r="H47" s="247"/>
      <c r="I47" s="252"/>
      <c r="J47" s="244"/>
      <c r="K47" s="244"/>
      <c r="L47" s="244"/>
      <c r="M47" s="244"/>
      <c r="N47" s="241"/>
      <c r="O47" s="241"/>
      <c r="P47" s="241"/>
      <c r="Q47" s="245"/>
    </row>
    <row r="48" spans="1:17" ht="19.5" customHeight="1">
      <c r="A48" s="246"/>
      <c r="B48" s="240"/>
      <c r="C48" s="240"/>
      <c r="D48" s="241"/>
      <c r="E48" s="241"/>
      <c r="F48" s="241"/>
      <c r="G48" s="242"/>
      <c r="H48" s="247"/>
      <c r="I48" s="252"/>
      <c r="J48" s="244"/>
      <c r="K48" s="244"/>
      <c r="L48" s="244"/>
      <c r="M48" s="244"/>
      <c r="N48" s="241"/>
      <c r="O48" s="241"/>
      <c r="P48" s="241"/>
      <c r="Q48" s="245"/>
    </row>
    <row r="49" spans="1:17" ht="19.5" customHeight="1" thickBot="1">
      <c r="A49" s="246"/>
      <c r="B49" s="256" t="s">
        <v>40</v>
      </c>
      <c r="C49" s="240"/>
      <c r="D49" s="241"/>
      <c r="E49" s="241"/>
      <c r="F49" s="251">
        <f>F17+F34+F47</f>
        <v>41284491</v>
      </c>
      <c r="G49" s="242"/>
      <c r="H49" s="247"/>
      <c r="I49" s="252" t="s">
        <v>270</v>
      </c>
      <c r="J49" s="244"/>
      <c r="K49" s="244"/>
      <c r="L49" s="244"/>
      <c r="M49" s="244"/>
      <c r="N49" s="241"/>
      <c r="O49" s="241"/>
      <c r="P49" s="251">
        <f>P25+P37</f>
        <v>41284491</v>
      </c>
      <c r="Q49" s="245"/>
    </row>
    <row r="50" spans="1:17" ht="19.5" customHeight="1" thickBot="1">
      <c r="A50" s="257"/>
      <c r="B50" s="258"/>
      <c r="C50" s="258"/>
      <c r="D50" s="251"/>
      <c r="E50" s="251"/>
      <c r="F50" s="251"/>
      <c r="G50" s="259"/>
      <c r="H50" s="260"/>
      <c r="I50" s="261"/>
      <c r="J50" s="261"/>
      <c r="K50" s="261"/>
      <c r="L50" s="261"/>
      <c r="M50" s="261"/>
      <c r="N50" s="251"/>
      <c r="O50" s="251"/>
      <c r="P50" s="251"/>
      <c r="Q50" s="262"/>
    </row>
    <row r="51" spans="1:17" ht="11.25" customHeight="1">
      <c r="A51" s="240"/>
      <c r="B51" s="240"/>
      <c r="C51" s="240"/>
      <c r="D51" s="241"/>
      <c r="E51" s="241"/>
      <c r="F51" s="241"/>
      <c r="G51" s="244"/>
      <c r="H51" s="244"/>
      <c r="I51" s="244"/>
      <c r="J51" s="244"/>
      <c r="K51" s="244"/>
      <c r="L51" s="244"/>
      <c r="M51" s="244"/>
      <c r="N51" s="254"/>
      <c r="O51" s="241"/>
      <c r="P51" s="241"/>
      <c r="Q51" s="240"/>
    </row>
    <row r="52" spans="3:14" ht="19.5" customHeight="1">
      <c r="C52" s="235" t="s">
        <v>271</v>
      </c>
      <c r="F52" s="236" t="s">
        <v>10</v>
      </c>
      <c r="L52" s="354">
        <v>5309</v>
      </c>
      <c r="M52" s="336"/>
      <c r="N52" s="236" t="s">
        <v>272</v>
      </c>
    </row>
    <row r="53" spans="6:14" ht="19.5" customHeight="1">
      <c r="F53" s="236" t="s">
        <v>11</v>
      </c>
      <c r="L53" s="343">
        <v>5093</v>
      </c>
      <c r="M53" s="344"/>
      <c r="N53" s="236" t="s">
        <v>41</v>
      </c>
    </row>
    <row r="54" spans="6:14" ht="19.5" customHeight="1">
      <c r="F54" s="236" t="s">
        <v>13</v>
      </c>
      <c r="L54" s="343">
        <v>109355</v>
      </c>
      <c r="M54" s="344"/>
      <c r="N54" s="236" t="s">
        <v>41</v>
      </c>
    </row>
    <row r="55" spans="6:14" ht="19.5" customHeight="1">
      <c r="F55" s="236" t="s">
        <v>14</v>
      </c>
      <c r="L55" s="343">
        <v>72191</v>
      </c>
      <c r="M55" s="344"/>
      <c r="N55" s="236" t="s">
        <v>41</v>
      </c>
    </row>
    <row r="56" spans="6:14" ht="19.5" customHeight="1">
      <c r="F56" s="236" t="s">
        <v>16</v>
      </c>
      <c r="L56" s="343">
        <v>1589493</v>
      </c>
      <c r="M56" s="344"/>
      <c r="N56" s="236" t="s">
        <v>41</v>
      </c>
    </row>
    <row r="57" spans="6:14" ht="19.5" customHeight="1">
      <c r="F57" s="236" t="s">
        <v>17</v>
      </c>
      <c r="L57" s="343">
        <v>0</v>
      </c>
      <c r="M57" s="344"/>
      <c r="N57" s="236" t="s">
        <v>41</v>
      </c>
    </row>
    <row r="58" spans="6:14" ht="19.5" customHeight="1">
      <c r="F58" s="236" t="s">
        <v>18</v>
      </c>
      <c r="L58" s="352">
        <v>84271</v>
      </c>
      <c r="M58" s="351"/>
      <c r="N58" s="236" t="s">
        <v>41</v>
      </c>
    </row>
    <row r="59" spans="6:14" ht="19.5" customHeight="1" thickBot="1">
      <c r="F59" s="263" t="s">
        <v>273</v>
      </c>
      <c r="L59" s="339">
        <f>SUM(L52:M58)</f>
        <v>1865712</v>
      </c>
      <c r="M59" s="340"/>
      <c r="N59" s="236" t="s">
        <v>41</v>
      </c>
    </row>
    <row r="60" spans="3:14" ht="19.5" customHeight="1" thickTop="1">
      <c r="C60" s="235" t="s">
        <v>274</v>
      </c>
      <c r="E60" s="237"/>
      <c r="F60" s="236" t="s">
        <v>275</v>
      </c>
      <c r="L60" s="341">
        <v>516167</v>
      </c>
      <c r="M60" s="342"/>
      <c r="N60" s="236" t="s">
        <v>41</v>
      </c>
    </row>
    <row r="61" spans="5:14" ht="19.5" customHeight="1">
      <c r="E61" s="237"/>
      <c r="F61" s="236" t="s">
        <v>276</v>
      </c>
      <c r="L61" s="343">
        <v>82862</v>
      </c>
      <c r="M61" s="344"/>
      <c r="N61" s="236" t="s">
        <v>41</v>
      </c>
    </row>
    <row r="62" spans="5:14" ht="19.5" customHeight="1">
      <c r="E62" s="237"/>
      <c r="F62" s="236" t="s">
        <v>277</v>
      </c>
      <c r="L62" s="353">
        <f>L63-L60-L61</f>
        <v>1266683</v>
      </c>
      <c r="M62" s="351"/>
      <c r="N62" s="236" t="s">
        <v>41</v>
      </c>
    </row>
    <row r="63" spans="5:14" ht="19.5" customHeight="1" thickBot="1">
      <c r="E63" s="237"/>
      <c r="F63" s="263" t="s">
        <v>273</v>
      </c>
      <c r="L63" s="339">
        <f>L59</f>
        <v>1865712</v>
      </c>
      <c r="M63" s="340"/>
      <c r="N63" s="236" t="s">
        <v>41</v>
      </c>
    </row>
    <row r="64" spans="3:14" ht="19.5" customHeight="1" thickTop="1">
      <c r="C64" s="235" t="s">
        <v>278</v>
      </c>
      <c r="E64" s="237"/>
      <c r="F64" s="236" t="s">
        <v>12</v>
      </c>
      <c r="L64" s="341">
        <v>0</v>
      </c>
      <c r="M64" s="342"/>
      <c r="N64" s="236" t="s">
        <v>41</v>
      </c>
    </row>
    <row r="65" spans="5:14" ht="19.5" customHeight="1">
      <c r="E65" s="237"/>
      <c r="F65" s="236" t="s">
        <v>241</v>
      </c>
      <c r="L65" s="343">
        <v>0</v>
      </c>
      <c r="M65" s="344"/>
      <c r="N65" s="236" t="s">
        <v>41</v>
      </c>
    </row>
    <row r="66" spans="5:14" ht="19.5" customHeight="1">
      <c r="E66" s="237"/>
      <c r="F66" s="236" t="s">
        <v>279</v>
      </c>
      <c r="L66" s="343">
        <v>0</v>
      </c>
      <c r="M66" s="344"/>
      <c r="N66" s="236" t="s">
        <v>188</v>
      </c>
    </row>
    <row r="67" spans="5:14" ht="19.5" customHeight="1">
      <c r="E67" s="237"/>
      <c r="F67" s="236" t="s">
        <v>15</v>
      </c>
      <c r="L67" s="343">
        <v>0</v>
      </c>
      <c r="M67" s="344"/>
      <c r="N67" s="236" t="s">
        <v>41</v>
      </c>
    </row>
    <row r="68" ht="19.5" customHeight="1">
      <c r="C68" s="265" t="s">
        <v>360</v>
      </c>
    </row>
    <row r="69" spans="3:5" ht="19.5" customHeight="1">
      <c r="C69" s="235" t="s">
        <v>280</v>
      </c>
      <c r="E69" s="237"/>
    </row>
    <row r="70" spans="3:14" ht="19.5" customHeight="1">
      <c r="C70" s="345" t="s">
        <v>281</v>
      </c>
      <c r="D70" s="346"/>
      <c r="E70" s="346"/>
      <c r="F70" s="348" t="s">
        <v>282</v>
      </c>
      <c r="G70" s="244"/>
      <c r="H70" s="244"/>
      <c r="I70" s="244"/>
      <c r="J70" s="350" t="s">
        <v>283</v>
      </c>
      <c r="K70" s="350"/>
      <c r="L70" s="350"/>
      <c r="M70" s="334"/>
      <c r="N70" s="336"/>
    </row>
    <row r="71" spans="3:14" ht="19.5" customHeight="1">
      <c r="C71" s="346"/>
      <c r="D71" s="346"/>
      <c r="E71" s="346"/>
      <c r="F71" s="348"/>
      <c r="G71" s="244"/>
      <c r="H71" s="244"/>
      <c r="I71" s="244"/>
      <c r="J71" s="333" t="s">
        <v>284</v>
      </c>
      <c r="K71" s="333"/>
      <c r="L71" s="333" t="s">
        <v>285</v>
      </c>
      <c r="M71" s="333"/>
      <c r="N71" s="351"/>
    </row>
    <row r="72" spans="3:14" ht="19.5" customHeight="1">
      <c r="C72" s="346"/>
      <c r="D72" s="346"/>
      <c r="E72" s="346"/>
      <c r="F72" s="348"/>
      <c r="G72" s="244"/>
      <c r="H72" s="244"/>
      <c r="I72" s="244"/>
      <c r="J72" s="333" t="s">
        <v>286</v>
      </c>
      <c r="K72" s="333"/>
      <c r="L72" s="333" t="s">
        <v>287</v>
      </c>
      <c r="M72" s="333"/>
      <c r="N72" s="335"/>
    </row>
    <row r="73" spans="3:14" ht="19.5" customHeight="1">
      <c r="C73" s="347"/>
      <c r="D73" s="347"/>
      <c r="E73" s="347"/>
      <c r="F73" s="349"/>
      <c r="G73" s="266"/>
      <c r="H73" s="266"/>
      <c r="I73" s="266"/>
      <c r="J73" s="334"/>
      <c r="K73" s="334"/>
      <c r="L73" s="334"/>
      <c r="M73" s="334"/>
      <c r="N73" s="336"/>
    </row>
    <row r="74" spans="3:9" ht="19.5" customHeight="1">
      <c r="C74" s="236" t="s">
        <v>288</v>
      </c>
      <c r="E74" s="237"/>
      <c r="F74" s="250">
        <f>SUM(F75:F82)</f>
        <v>6238312</v>
      </c>
      <c r="G74" s="267" t="s">
        <v>272</v>
      </c>
      <c r="H74" s="267"/>
      <c r="I74" s="267"/>
    </row>
    <row r="75" spans="3:14" ht="19.5" customHeight="1">
      <c r="C75" s="236" t="s">
        <v>289</v>
      </c>
      <c r="E75" s="237"/>
      <c r="F75" s="248">
        <v>4420478</v>
      </c>
      <c r="G75" s="267" t="s">
        <v>272</v>
      </c>
      <c r="H75" s="267"/>
      <c r="I75" s="267"/>
      <c r="J75" s="268">
        <v>4420478</v>
      </c>
      <c r="K75" s="269" t="s">
        <v>272</v>
      </c>
      <c r="L75" s="269"/>
      <c r="N75" s="237"/>
    </row>
    <row r="76" spans="3:14" ht="19.5" customHeight="1">
      <c r="C76" s="236" t="s">
        <v>290</v>
      </c>
      <c r="E76" s="237"/>
      <c r="F76" s="248">
        <v>143454</v>
      </c>
      <c r="G76" s="267" t="s">
        <v>272</v>
      </c>
      <c r="H76" s="267"/>
      <c r="I76" s="267"/>
      <c r="J76" s="270">
        <v>0</v>
      </c>
      <c r="K76" s="269" t="s">
        <v>272</v>
      </c>
      <c r="L76" s="337">
        <f>F76-J76</f>
        <v>143454</v>
      </c>
      <c r="M76" s="338"/>
      <c r="N76" s="269" t="s">
        <v>272</v>
      </c>
    </row>
    <row r="77" spans="3:14" ht="19.5" customHeight="1">
      <c r="C77" s="236" t="s">
        <v>291</v>
      </c>
      <c r="E77" s="237"/>
      <c r="F77" s="248">
        <v>595537</v>
      </c>
      <c r="G77" s="267" t="s">
        <v>272</v>
      </c>
      <c r="H77" s="267"/>
      <c r="I77" s="267"/>
      <c r="L77" s="337">
        <f>F77</f>
        <v>595537</v>
      </c>
      <c r="M77" s="338"/>
      <c r="N77" s="269" t="s">
        <v>272</v>
      </c>
    </row>
    <row r="78" spans="3:14" ht="19.5" customHeight="1">
      <c r="C78" s="236" t="s">
        <v>292</v>
      </c>
      <c r="E78" s="237"/>
      <c r="F78" s="248">
        <v>9603</v>
      </c>
      <c r="G78" s="267" t="s">
        <v>272</v>
      </c>
      <c r="H78" s="267"/>
      <c r="I78" s="267"/>
      <c r="L78" s="337">
        <f>F78</f>
        <v>9603</v>
      </c>
      <c r="M78" s="338"/>
      <c r="N78" s="269" t="s">
        <v>272</v>
      </c>
    </row>
    <row r="79" spans="3:14" ht="19.5" customHeight="1">
      <c r="C79" s="236" t="s">
        <v>293</v>
      </c>
      <c r="E79" s="237"/>
      <c r="F79" s="248">
        <v>401291</v>
      </c>
      <c r="G79" s="267" t="s">
        <v>272</v>
      </c>
      <c r="H79" s="267"/>
      <c r="I79" s="267"/>
      <c r="J79" s="268">
        <f>F79</f>
        <v>401291</v>
      </c>
      <c r="K79" s="269" t="s">
        <v>272</v>
      </c>
      <c r="L79" s="269"/>
      <c r="N79" s="237"/>
    </row>
    <row r="80" spans="3:14" ht="19.5" customHeight="1">
      <c r="C80" s="236" t="s">
        <v>294</v>
      </c>
      <c r="E80" s="237"/>
      <c r="F80" s="248">
        <v>667949</v>
      </c>
      <c r="G80" s="267" t="s">
        <v>272</v>
      </c>
      <c r="H80" s="267"/>
      <c r="I80" s="267"/>
      <c r="J80" s="331">
        <v>667849</v>
      </c>
      <c r="K80" s="271" t="s">
        <v>272</v>
      </c>
      <c r="L80" s="337">
        <f>F80-J80</f>
        <v>100</v>
      </c>
      <c r="M80" s="338"/>
      <c r="N80" s="271" t="s">
        <v>272</v>
      </c>
    </row>
    <row r="81" spans="3:9" ht="19.5" customHeight="1">
      <c r="C81" s="236" t="s">
        <v>295</v>
      </c>
      <c r="E81" s="237"/>
      <c r="F81" s="248">
        <v>0</v>
      </c>
      <c r="G81" s="267" t="s">
        <v>272</v>
      </c>
      <c r="H81" s="267"/>
      <c r="I81" s="267"/>
    </row>
    <row r="82" spans="3:9" ht="19.5" customHeight="1">
      <c r="C82" s="236" t="s">
        <v>296</v>
      </c>
      <c r="E82" s="237"/>
      <c r="F82" s="248">
        <v>0</v>
      </c>
      <c r="G82" s="267" t="s">
        <v>272</v>
      </c>
      <c r="H82" s="267"/>
      <c r="I82" s="267"/>
    </row>
    <row r="83" spans="3:9" ht="19.5" customHeight="1">
      <c r="C83" s="236" t="s">
        <v>297</v>
      </c>
      <c r="E83" s="237"/>
      <c r="F83" s="272">
        <f>SUM(F84:F86)</f>
        <v>7246096</v>
      </c>
      <c r="G83" s="267" t="s">
        <v>272</v>
      </c>
      <c r="H83" s="267"/>
      <c r="I83" s="267"/>
    </row>
    <row r="84" spans="3:9" ht="19.5" customHeight="1">
      <c r="C84" s="236" t="s">
        <v>298</v>
      </c>
      <c r="E84" s="237"/>
      <c r="F84" s="273">
        <v>3713098</v>
      </c>
      <c r="G84" s="267" t="s">
        <v>272</v>
      </c>
      <c r="H84" s="267"/>
      <c r="I84" s="267"/>
    </row>
    <row r="85" spans="3:9" ht="19.5" customHeight="1">
      <c r="C85" s="236" t="s">
        <v>299</v>
      </c>
      <c r="E85" s="237"/>
      <c r="F85" s="273">
        <v>0</v>
      </c>
      <c r="G85" s="267" t="s">
        <v>272</v>
      </c>
      <c r="H85" s="267"/>
      <c r="I85" s="267"/>
    </row>
    <row r="86" spans="3:14" ht="19.5" customHeight="1">
      <c r="C86" s="236" t="s">
        <v>300</v>
      </c>
      <c r="E86" s="237"/>
      <c r="F86" s="273">
        <v>3532998</v>
      </c>
      <c r="G86" s="267" t="s">
        <v>272</v>
      </c>
      <c r="H86" s="267"/>
      <c r="I86" s="267"/>
      <c r="N86" s="241"/>
    </row>
    <row r="87" spans="3:14" ht="19.5" customHeight="1" thickBot="1">
      <c r="C87" s="236" t="s">
        <v>301</v>
      </c>
      <c r="E87" s="237"/>
      <c r="F87" s="264">
        <f>F74-F83</f>
        <v>-1007784</v>
      </c>
      <c r="G87" s="267" t="s">
        <v>272</v>
      </c>
      <c r="H87" s="267"/>
      <c r="I87" s="267"/>
      <c r="N87" s="241"/>
    </row>
    <row r="88" ht="19.5" customHeight="1" thickTop="1">
      <c r="C88" s="274" t="s">
        <v>361</v>
      </c>
    </row>
    <row r="89" ht="19.5" customHeight="1"/>
    <row r="90" ht="19.5" customHeight="1"/>
    <row r="91" ht="0" customHeight="1" hidden="1"/>
  </sheetData>
  <sheetProtection/>
  <mergeCells count="34">
    <mergeCell ref="A1:Q1"/>
    <mergeCell ref="A2:Q2"/>
    <mergeCell ref="A4:G4"/>
    <mergeCell ref="H4:Q4"/>
    <mergeCell ref="M9:N9"/>
    <mergeCell ref="M10:N10"/>
    <mergeCell ref="M11:N11"/>
    <mergeCell ref="L52:M52"/>
    <mergeCell ref="L53:M53"/>
    <mergeCell ref="L54:M54"/>
    <mergeCell ref="L55:M55"/>
    <mergeCell ref="L56:M56"/>
    <mergeCell ref="L57:M57"/>
    <mergeCell ref="L58:M58"/>
    <mergeCell ref="L59:M59"/>
    <mergeCell ref="L60:M60"/>
    <mergeCell ref="L61:M61"/>
    <mergeCell ref="L62:M62"/>
    <mergeCell ref="L63:M63"/>
    <mergeCell ref="L64:M64"/>
    <mergeCell ref="L65:M65"/>
    <mergeCell ref="L66:M66"/>
    <mergeCell ref="L67:M67"/>
    <mergeCell ref="C70:E73"/>
    <mergeCell ref="F70:F73"/>
    <mergeCell ref="J70:N70"/>
    <mergeCell ref="J71:K71"/>
    <mergeCell ref="L71:N71"/>
    <mergeCell ref="J72:K73"/>
    <mergeCell ref="L72:N73"/>
    <mergeCell ref="L76:M76"/>
    <mergeCell ref="L77:M77"/>
    <mergeCell ref="L78:M78"/>
    <mergeCell ref="L80:M80"/>
  </mergeCells>
  <printOptions horizontalCentered="1"/>
  <pageMargins left="0.5905511811023623" right="0.3937007874015748" top="0.5905511811023623" bottom="0.3937007874015748" header="0.3937007874015748" footer="0.1968503937007874"/>
  <pageSetup fitToHeight="1" fitToWidth="1" horizontalDpi="300" verticalDpi="300" orientation="portrait" paperSize="9" scale="47" r:id="rId1"/>
  <headerFooter alignWithMargins="0">
    <oddHeader>&amp;L　　　　&amp;A</oddHeader>
  </headerFooter>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R35"/>
  <sheetViews>
    <sheetView zoomScalePageLayoutView="0" workbookViewId="0" topLeftCell="A1">
      <selection activeCell="A1" sqref="A1:O1"/>
    </sheetView>
  </sheetViews>
  <sheetFormatPr defaultColWidth="9.00390625" defaultRowHeight="13.5"/>
  <cols>
    <col min="1" max="1" width="3.625" style="4" customWidth="1"/>
    <col min="2" max="2" width="26.625" style="4" customWidth="1"/>
    <col min="3" max="16" width="12.625" style="4" customWidth="1"/>
    <col min="17" max="17" width="2.25390625" style="4" customWidth="1"/>
    <col min="18" max="16384" width="9.00390625" style="4" customWidth="1"/>
  </cols>
  <sheetData>
    <row r="1" spans="1:15" s="143" customFormat="1" ht="21">
      <c r="A1" s="443" t="s">
        <v>190</v>
      </c>
      <c r="B1" s="443"/>
      <c r="C1" s="443"/>
      <c r="D1" s="443"/>
      <c r="E1" s="443"/>
      <c r="F1" s="443"/>
      <c r="G1" s="443"/>
      <c r="H1" s="443"/>
      <c r="I1" s="443"/>
      <c r="J1" s="443"/>
      <c r="K1" s="443"/>
      <c r="L1" s="443"/>
      <c r="M1" s="443"/>
      <c r="N1" s="443"/>
      <c r="O1" s="443"/>
    </row>
    <row r="2" spans="1:18" s="2" customFormat="1" ht="18.75" customHeight="1">
      <c r="A2" s="365" t="s">
        <v>354</v>
      </c>
      <c r="B2" s="366"/>
      <c r="C2" s="366"/>
      <c r="D2" s="366"/>
      <c r="E2" s="366"/>
      <c r="F2" s="366"/>
      <c r="G2" s="366"/>
      <c r="H2" s="366"/>
      <c r="I2" s="366"/>
      <c r="J2" s="366"/>
      <c r="K2" s="366"/>
      <c r="L2" s="366"/>
      <c r="M2" s="366"/>
      <c r="N2" s="366"/>
      <c r="O2" s="366"/>
      <c r="P2" s="1"/>
      <c r="Q2" s="1"/>
      <c r="R2" s="1"/>
    </row>
    <row r="3" spans="1:18" s="2" customFormat="1" ht="18.75" customHeight="1">
      <c r="A3" s="365" t="s">
        <v>355</v>
      </c>
      <c r="B3" s="366"/>
      <c r="C3" s="366"/>
      <c r="D3" s="366"/>
      <c r="E3" s="366"/>
      <c r="F3" s="366"/>
      <c r="G3" s="366"/>
      <c r="H3" s="366"/>
      <c r="I3" s="366"/>
      <c r="J3" s="366"/>
      <c r="K3" s="366"/>
      <c r="L3" s="366"/>
      <c r="M3" s="366"/>
      <c r="N3" s="366"/>
      <c r="O3" s="366"/>
      <c r="P3" s="1"/>
      <c r="Q3" s="1"/>
      <c r="R3" s="1"/>
    </row>
    <row r="4" spans="1:15" ht="24.75" customHeight="1">
      <c r="A4" s="3" t="s">
        <v>44</v>
      </c>
      <c r="K4" s="5"/>
      <c r="L4" s="5"/>
      <c r="O4" s="144" t="s">
        <v>1</v>
      </c>
    </row>
    <row r="5" spans="1:16" s="1" customFormat="1" ht="27">
      <c r="A5" s="6"/>
      <c r="B5" s="7"/>
      <c r="C5" s="6" t="s">
        <v>45</v>
      </c>
      <c r="D5" s="8" t="s">
        <v>46</v>
      </c>
      <c r="E5" s="9" t="s">
        <v>47</v>
      </c>
      <c r="F5" s="6" t="s">
        <v>48</v>
      </c>
      <c r="G5" s="6" t="s">
        <v>49</v>
      </c>
      <c r="H5" s="6" t="s">
        <v>50</v>
      </c>
      <c r="I5" s="6" t="s">
        <v>51</v>
      </c>
      <c r="J5" s="6" t="s">
        <v>52</v>
      </c>
      <c r="K5" s="6" t="s">
        <v>53</v>
      </c>
      <c r="L5" s="6" t="s">
        <v>224</v>
      </c>
      <c r="M5" s="6" t="s">
        <v>54</v>
      </c>
      <c r="N5" s="9" t="s">
        <v>89</v>
      </c>
      <c r="O5" s="232" t="s">
        <v>223</v>
      </c>
      <c r="P5" s="10"/>
    </row>
    <row r="6" spans="1:16" ht="26.25" customHeight="1">
      <c r="A6" s="11"/>
      <c r="B6" s="12" t="s">
        <v>90</v>
      </c>
      <c r="C6" s="13">
        <f>SUM(E6:O6)</f>
        <v>1022330</v>
      </c>
      <c r="D6" s="14">
        <f>C6/C$23</f>
        <v>0.13068014700477953</v>
      </c>
      <c r="E6" s="15">
        <v>78601</v>
      </c>
      <c r="F6" s="15">
        <v>49398</v>
      </c>
      <c r="G6" s="15">
        <v>82757</v>
      </c>
      <c r="H6" s="15">
        <v>88002</v>
      </c>
      <c r="I6" s="15">
        <v>275266</v>
      </c>
      <c r="J6" s="15">
        <v>75449</v>
      </c>
      <c r="K6" s="15">
        <v>327182</v>
      </c>
      <c r="L6" s="15">
        <v>45675</v>
      </c>
      <c r="M6" s="16"/>
      <c r="N6" s="16"/>
      <c r="O6" s="15">
        <v>0</v>
      </c>
      <c r="P6" s="17"/>
    </row>
    <row r="7" spans="1:16" ht="26.25" customHeight="1">
      <c r="A7" s="11"/>
      <c r="B7" s="12" t="s">
        <v>229</v>
      </c>
      <c r="C7" s="13">
        <f>SUM(E7:O7)</f>
        <v>97443</v>
      </c>
      <c r="D7" s="14">
        <f>C7/C$23</f>
        <v>0.01245572913304582</v>
      </c>
      <c r="E7" s="18">
        <v>3057</v>
      </c>
      <c r="F7" s="18">
        <v>3149</v>
      </c>
      <c r="G7" s="18">
        <v>5861</v>
      </c>
      <c r="H7" s="18">
        <v>5372</v>
      </c>
      <c r="I7" s="18">
        <v>50066</v>
      </c>
      <c r="J7" s="18">
        <v>13</v>
      </c>
      <c r="K7" s="18">
        <v>29944</v>
      </c>
      <c r="L7" s="18">
        <v>-19</v>
      </c>
      <c r="M7" s="19"/>
      <c r="N7" s="19"/>
      <c r="O7" s="18">
        <v>0</v>
      </c>
      <c r="P7" s="17"/>
    </row>
    <row r="8" spans="1:16" ht="26.25" customHeight="1" thickBot="1">
      <c r="A8" s="20" t="s">
        <v>91</v>
      </c>
      <c r="B8" s="21" t="s">
        <v>92</v>
      </c>
      <c r="C8" s="13">
        <f>SUM(E8:O8)</f>
        <v>39279</v>
      </c>
      <c r="D8" s="22">
        <f>C8/C$23</f>
        <v>0.005020869478740461</v>
      </c>
      <c r="E8" s="18">
        <v>3649</v>
      </c>
      <c r="F8" s="18">
        <v>2297</v>
      </c>
      <c r="G8" s="18">
        <v>4332</v>
      </c>
      <c r="H8" s="18">
        <v>4889</v>
      </c>
      <c r="I8" s="18">
        <v>2591</v>
      </c>
      <c r="J8" s="18">
        <v>4269</v>
      </c>
      <c r="K8" s="18">
        <v>15113</v>
      </c>
      <c r="L8" s="18">
        <v>2139</v>
      </c>
      <c r="M8" s="19"/>
      <c r="N8" s="19"/>
      <c r="O8" s="18">
        <v>0</v>
      </c>
      <c r="P8" s="17"/>
    </row>
    <row r="9" spans="1:16" ht="26.25" customHeight="1" thickTop="1">
      <c r="A9" s="23"/>
      <c r="B9" s="24" t="s">
        <v>93</v>
      </c>
      <c r="C9" s="25">
        <f aca="true" t="shared" si="0" ref="C9:L9">SUM(C6:C8)</f>
        <v>1159052</v>
      </c>
      <c r="D9" s="26">
        <f t="shared" si="0"/>
        <v>0.14815674561656583</v>
      </c>
      <c r="E9" s="25">
        <f t="shared" si="0"/>
        <v>85307</v>
      </c>
      <c r="F9" s="25">
        <f t="shared" si="0"/>
        <v>54844</v>
      </c>
      <c r="G9" s="25">
        <f t="shared" si="0"/>
        <v>92950</v>
      </c>
      <c r="H9" s="25">
        <f t="shared" si="0"/>
        <v>98263</v>
      </c>
      <c r="I9" s="25">
        <f t="shared" si="0"/>
        <v>327923</v>
      </c>
      <c r="J9" s="25">
        <f t="shared" si="0"/>
        <v>79731</v>
      </c>
      <c r="K9" s="25">
        <f t="shared" si="0"/>
        <v>372239</v>
      </c>
      <c r="L9" s="25">
        <f t="shared" si="0"/>
        <v>47795</v>
      </c>
      <c r="M9" s="27"/>
      <c r="N9" s="27"/>
      <c r="O9" s="25">
        <f>SUM(O6:O8)</f>
        <v>0</v>
      </c>
      <c r="P9" s="17"/>
    </row>
    <row r="10" spans="1:16" ht="26.25" customHeight="1">
      <c r="A10" s="28"/>
      <c r="B10" s="13" t="s">
        <v>94</v>
      </c>
      <c r="C10" s="13">
        <f>SUM(E10:O10)</f>
        <v>1690576</v>
      </c>
      <c r="D10" s="14">
        <f>C10/C$23</f>
        <v>0.2160992245192376</v>
      </c>
      <c r="E10" s="15">
        <v>65880</v>
      </c>
      <c r="F10" s="15">
        <v>111026</v>
      </c>
      <c r="G10" s="15">
        <v>177000</v>
      </c>
      <c r="H10" s="15">
        <v>154117</v>
      </c>
      <c r="I10" s="15">
        <v>901927</v>
      </c>
      <c r="J10" s="15">
        <v>39025</v>
      </c>
      <c r="K10" s="15">
        <v>239788</v>
      </c>
      <c r="L10" s="15">
        <v>1813</v>
      </c>
      <c r="M10" s="16"/>
      <c r="N10" s="16"/>
      <c r="O10" s="15">
        <v>0</v>
      </c>
      <c r="P10" s="17"/>
    </row>
    <row r="11" spans="1:16" ht="26.25" customHeight="1">
      <c r="A11" s="367" t="s">
        <v>95</v>
      </c>
      <c r="B11" s="13" t="s">
        <v>96</v>
      </c>
      <c r="C11" s="13">
        <f>SUM(E11:O11)</f>
        <v>104959</v>
      </c>
      <c r="D11" s="14">
        <f>C11/C$23</f>
        <v>0.013416467822987348</v>
      </c>
      <c r="E11" s="15">
        <v>58269</v>
      </c>
      <c r="F11" s="15">
        <v>0</v>
      </c>
      <c r="G11" s="15">
        <v>42</v>
      </c>
      <c r="H11" s="15">
        <v>4850</v>
      </c>
      <c r="I11" s="15">
        <v>41798</v>
      </c>
      <c r="J11" s="15">
        <v>0</v>
      </c>
      <c r="K11" s="15">
        <v>0</v>
      </c>
      <c r="L11" s="15">
        <v>0</v>
      </c>
      <c r="M11" s="16"/>
      <c r="N11" s="16"/>
      <c r="O11" s="16"/>
      <c r="P11" s="17"/>
    </row>
    <row r="12" spans="1:16" ht="26.25" customHeight="1" thickBot="1">
      <c r="A12" s="368"/>
      <c r="B12" s="29" t="s">
        <v>97</v>
      </c>
      <c r="C12" s="29">
        <f>SUM(E12:O12)</f>
        <v>1226823</v>
      </c>
      <c r="D12" s="30">
        <f>C12/C$23</f>
        <v>0.15681962770225333</v>
      </c>
      <c r="E12" s="31">
        <v>256499</v>
      </c>
      <c r="F12" s="31">
        <v>100452</v>
      </c>
      <c r="G12" s="31">
        <v>15380</v>
      </c>
      <c r="H12" s="31">
        <v>72512</v>
      </c>
      <c r="I12" s="31">
        <v>661165</v>
      </c>
      <c r="J12" s="31">
        <v>32470</v>
      </c>
      <c r="K12" s="31">
        <v>88345</v>
      </c>
      <c r="L12" s="31">
        <v>0</v>
      </c>
      <c r="M12" s="32"/>
      <c r="N12" s="32"/>
      <c r="O12" s="32"/>
      <c r="P12" s="17"/>
    </row>
    <row r="13" spans="1:16" ht="26.25" customHeight="1" thickTop="1">
      <c r="A13" s="23"/>
      <c r="B13" s="24" t="s">
        <v>93</v>
      </c>
      <c r="C13" s="23">
        <f aca="true" t="shared" si="1" ref="C13:L13">SUM(C10:C12)</f>
        <v>3022358</v>
      </c>
      <c r="D13" s="33">
        <f t="shared" si="1"/>
        <v>0.3863353200444783</v>
      </c>
      <c r="E13" s="23">
        <f t="shared" si="1"/>
        <v>380648</v>
      </c>
      <c r="F13" s="23">
        <f t="shared" si="1"/>
        <v>211478</v>
      </c>
      <c r="G13" s="23">
        <f t="shared" si="1"/>
        <v>192422</v>
      </c>
      <c r="H13" s="23">
        <f t="shared" si="1"/>
        <v>231479</v>
      </c>
      <c r="I13" s="23">
        <f t="shared" si="1"/>
        <v>1604890</v>
      </c>
      <c r="J13" s="23">
        <f t="shared" si="1"/>
        <v>71495</v>
      </c>
      <c r="K13" s="23">
        <f t="shared" si="1"/>
        <v>328133</v>
      </c>
      <c r="L13" s="23">
        <f t="shared" si="1"/>
        <v>1813</v>
      </c>
      <c r="M13" s="34"/>
      <c r="N13" s="34"/>
      <c r="O13" s="23">
        <f>SUM(O10:O12)</f>
        <v>0</v>
      </c>
      <c r="P13" s="17"/>
    </row>
    <row r="14" spans="1:16" ht="26.25" customHeight="1">
      <c r="A14" s="28"/>
      <c r="B14" s="35" t="s">
        <v>98</v>
      </c>
      <c r="C14" s="13">
        <f>SUM(E14:O14)</f>
        <v>1435085</v>
      </c>
      <c r="D14" s="14">
        <f>C14/C$23</f>
        <v>0.18344088382846443</v>
      </c>
      <c r="E14" s="16"/>
      <c r="F14" s="15">
        <v>5365</v>
      </c>
      <c r="G14" s="15">
        <v>1429620</v>
      </c>
      <c r="H14" s="15">
        <v>100</v>
      </c>
      <c r="I14" s="16"/>
      <c r="J14" s="16"/>
      <c r="K14" s="16"/>
      <c r="L14" s="16"/>
      <c r="M14" s="16"/>
      <c r="N14" s="16"/>
      <c r="O14" s="16"/>
      <c r="P14" s="17"/>
    </row>
    <row r="15" spans="1:16" ht="26.25" customHeight="1">
      <c r="A15" s="367" t="s">
        <v>74</v>
      </c>
      <c r="B15" s="35" t="s">
        <v>99</v>
      </c>
      <c r="C15" s="13">
        <f>SUM(E15:O15)</f>
        <v>552999</v>
      </c>
      <c r="D15" s="14">
        <f>C15/C$23</f>
        <v>0.07068753789235968</v>
      </c>
      <c r="E15" s="15">
        <v>1483</v>
      </c>
      <c r="F15" s="15">
        <v>20795</v>
      </c>
      <c r="G15" s="15">
        <v>252177</v>
      </c>
      <c r="H15" s="15">
        <v>1680</v>
      </c>
      <c r="I15" s="15">
        <v>72251</v>
      </c>
      <c r="J15" s="15">
        <v>2751</v>
      </c>
      <c r="K15" s="15">
        <v>201037</v>
      </c>
      <c r="L15" s="15">
        <v>825</v>
      </c>
      <c r="M15" s="16"/>
      <c r="N15" s="16"/>
      <c r="O15" s="15">
        <v>0</v>
      </c>
      <c r="P15" s="17"/>
    </row>
    <row r="16" spans="1:16" ht="26.25" customHeight="1">
      <c r="A16" s="367"/>
      <c r="B16" s="212" t="s">
        <v>225</v>
      </c>
      <c r="C16" s="13">
        <f>SUM(E16:O16)</f>
        <v>0</v>
      </c>
      <c r="D16" s="14">
        <f>C16/C$23</f>
        <v>0</v>
      </c>
      <c r="E16" s="15">
        <v>0</v>
      </c>
      <c r="F16" s="15">
        <v>0</v>
      </c>
      <c r="G16" s="15">
        <v>0</v>
      </c>
      <c r="H16" s="15">
        <v>0</v>
      </c>
      <c r="I16" s="15">
        <v>0</v>
      </c>
      <c r="J16" s="15">
        <v>0</v>
      </c>
      <c r="K16" s="15">
        <v>0</v>
      </c>
      <c r="L16" s="18">
        <v>0</v>
      </c>
      <c r="M16" s="19"/>
      <c r="N16" s="16"/>
      <c r="O16" s="15">
        <v>0</v>
      </c>
      <c r="P16" s="17"/>
    </row>
    <row r="17" spans="1:16" ht="27" customHeight="1" thickBot="1">
      <c r="A17" s="368"/>
      <c r="B17" s="36" t="s">
        <v>100</v>
      </c>
      <c r="C17" s="13">
        <f>SUM(E17:O17)</f>
        <v>92720</v>
      </c>
      <c r="D17" s="14">
        <f>C17/C$23</f>
        <v>0.011852007894009918</v>
      </c>
      <c r="E17" s="15">
        <v>0</v>
      </c>
      <c r="F17" s="15">
        <v>0</v>
      </c>
      <c r="G17" s="15">
        <v>187</v>
      </c>
      <c r="H17" s="15">
        <v>6795</v>
      </c>
      <c r="I17" s="15">
        <v>72438</v>
      </c>
      <c r="J17" s="15">
        <v>0</v>
      </c>
      <c r="K17" s="15">
        <v>13300</v>
      </c>
      <c r="L17" s="18">
        <v>0</v>
      </c>
      <c r="M17" s="32"/>
      <c r="N17" s="16"/>
      <c r="O17" s="15">
        <v>0</v>
      </c>
      <c r="P17" s="17"/>
    </row>
    <row r="18" spans="1:16" ht="26.25" customHeight="1" thickTop="1">
      <c r="A18" s="23"/>
      <c r="B18" s="24" t="s">
        <v>93</v>
      </c>
      <c r="C18" s="25">
        <f aca="true" t="shared" si="2" ref="C18:L18">SUM(C14:C17)</f>
        <v>2080804</v>
      </c>
      <c r="D18" s="26">
        <f t="shared" si="2"/>
        <v>0.26598042961483404</v>
      </c>
      <c r="E18" s="25">
        <f t="shared" si="2"/>
        <v>1483</v>
      </c>
      <c r="F18" s="25">
        <f t="shared" si="2"/>
        <v>26160</v>
      </c>
      <c r="G18" s="25">
        <f t="shared" si="2"/>
        <v>1681984</v>
      </c>
      <c r="H18" s="25">
        <f t="shared" si="2"/>
        <v>8575</v>
      </c>
      <c r="I18" s="25">
        <f t="shared" si="2"/>
        <v>144689</v>
      </c>
      <c r="J18" s="25">
        <f t="shared" si="2"/>
        <v>2751</v>
      </c>
      <c r="K18" s="25">
        <f t="shared" si="2"/>
        <v>214337</v>
      </c>
      <c r="L18" s="25">
        <f t="shared" si="2"/>
        <v>825</v>
      </c>
      <c r="M18" s="27"/>
      <c r="N18" s="27"/>
      <c r="O18" s="25">
        <f>SUM(O14:O17)</f>
        <v>0</v>
      </c>
      <c r="P18" s="17"/>
    </row>
    <row r="19" spans="1:16" ht="26.25" customHeight="1">
      <c r="A19" s="369" t="s">
        <v>75</v>
      </c>
      <c r="B19" s="13" t="s">
        <v>101</v>
      </c>
      <c r="C19" s="13">
        <f>SUM(E19:O19)</f>
        <v>81428</v>
      </c>
      <c r="D19" s="14">
        <f>C19/C$23</f>
        <v>0.010408598994752367</v>
      </c>
      <c r="E19" s="16"/>
      <c r="F19" s="16"/>
      <c r="G19" s="16"/>
      <c r="H19" s="16"/>
      <c r="I19" s="16"/>
      <c r="J19" s="16"/>
      <c r="K19" s="16"/>
      <c r="L19" s="16"/>
      <c r="M19" s="15">
        <v>81428</v>
      </c>
      <c r="N19" s="16"/>
      <c r="O19" s="16"/>
      <c r="P19" s="17"/>
    </row>
    <row r="20" spans="1:16" ht="26.25" customHeight="1">
      <c r="A20" s="367"/>
      <c r="B20" s="37" t="s">
        <v>102</v>
      </c>
      <c r="C20" s="37">
        <f>N20</f>
        <v>294</v>
      </c>
      <c r="D20" s="22">
        <f>C20/C$23</f>
        <v>3.758078430585543E-05</v>
      </c>
      <c r="E20" s="19"/>
      <c r="F20" s="19"/>
      <c r="G20" s="19"/>
      <c r="H20" s="19"/>
      <c r="I20" s="19"/>
      <c r="J20" s="19"/>
      <c r="K20" s="19"/>
      <c r="L20" s="19"/>
      <c r="M20" s="19"/>
      <c r="N20" s="18">
        <v>294</v>
      </c>
      <c r="O20" s="19"/>
      <c r="P20" s="17"/>
    </row>
    <row r="21" spans="1:16" ht="26.25" customHeight="1" thickBot="1">
      <c r="A21" s="367"/>
      <c r="B21" s="29" t="s">
        <v>103</v>
      </c>
      <c r="C21" s="29">
        <f>SUM(E21:O21)</f>
        <v>1479211</v>
      </c>
      <c r="D21" s="30">
        <f>C21/C$23</f>
        <v>0.18908132494506366</v>
      </c>
      <c r="E21" s="31">
        <v>319379</v>
      </c>
      <c r="F21" s="31">
        <v>0</v>
      </c>
      <c r="G21" s="31">
        <v>39927</v>
      </c>
      <c r="H21" s="31">
        <v>873</v>
      </c>
      <c r="I21" s="31">
        <v>1119032</v>
      </c>
      <c r="J21" s="31">
        <v>0</v>
      </c>
      <c r="K21" s="31">
        <v>0</v>
      </c>
      <c r="L21" s="31">
        <v>0</v>
      </c>
      <c r="M21" s="32"/>
      <c r="N21" s="32"/>
      <c r="O21" s="31"/>
      <c r="P21" s="17"/>
    </row>
    <row r="22" spans="1:16" ht="26.25" customHeight="1" thickTop="1">
      <c r="A22" s="23"/>
      <c r="B22" s="38" t="s">
        <v>93</v>
      </c>
      <c r="C22" s="23">
        <f aca="true" t="shared" si="3" ref="C22:O22">SUM(C19:C21)</f>
        <v>1560933</v>
      </c>
      <c r="D22" s="33">
        <f t="shared" si="3"/>
        <v>0.1995275047241219</v>
      </c>
      <c r="E22" s="23">
        <f t="shared" si="3"/>
        <v>319379</v>
      </c>
      <c r="F22" s="23">
        <f t="shared" si="3"/>
        <v>0</v>
      </c>
      <c r="G22" s="23">
        <f t="shared" si="3"/>
        <v>39927</v>
      </c>
      <c r="H22" s="23">
        <f t="shared" si="3"/>
        <v>873</v>
      </c>
      <c r="I22" s="23">
        <f t="shared" si="3"/>
        <v>1119032</v>
      </c>
      <c r="J22" s="23">
        <f t="shared" si="3"/>
        <v>0</v>
      </c>
      <c r="K22" s="23">
        <f t="shared" si="3"/>
        <v>0</v>
      </c>
      <c r="L22" s="23">
        <f t="shared" si="3"/>
        <v>0</v>
      </c>
      <c r="M22" s="23">
        <f t="shared" si="3"/>
        <v>81428</v>
      </c>
      <c r="N22" s="23">
        <f t="shared" si="3"/>
        <v>294</v>
      </c>
      <c r="O22" s="23">
        <f t="shared" si="3"/>
        <v>0</v>
      </c>
      <c r="P22" s="17"/>
    </row>
    <row r="23" spans="1:16" ht="26.25" customHeight="1">
      <c r="A23" s="370" t="s">
        <v>104</v>
      </c>
      <c r="B23" s="371"/>
      <c r="C23" s="13">
        <f>C9+C13+C18+C22</f>
        <v>7823147</v>
      </c>
      <c r="D23" s="19"/>
      <c r="E23" s="13">
        <f aca="true" t="shared" si="4" ref="E23:O23">E9+E13+E18+E22</f>
        <v>786817</v>
      </c>
      <c r="F23" s="13">
        <f t="shared" si="4"/>
        <v>292482</v>
      </c>
      <c r="G23" s="13">
        <f t="shared" si="4"/>
        <v>2007283</v>
      </c>
      <c r="H23" s="13">
        <f t="shared" si="4"/>
        <v>339190</v>
      </c>
      <c r="I23" s="13">
        <f t="shared" si="4"/>
        <v>3196534</v>
      </c>
      <c r="J23" s="13">
        <f t="shared" si="4"/>
        <v>153977</v>
      </c>
      <c r="K23" s="13">
        <f t="shared" si="4"/>
        <v>914709</v>
      </c>
      <c r="L23" s="13">
        <f t="shared" si="4"/>
        <v>50433</v>
      </c>
      <c r="M23" s="13">
        <f t="shared" si="4"/>
        <v>81428</v>
      </c>
      <c r="N23" s="13">
        <f t="shared" si="4"/>
        <v>294</v>
      </c>
      <c r="O23" s="13">
        <f t="shared" si="4"/>
        <v>0</v>
      </c>
      <c r="P23" s="17"/>
    </row>
    <row r="24" spans="1:16" ht="26.25" customHeight="1">
      <c r="A24" s="39"/>
      <c r="B24" s="40" t="s">
        <v>105</v>
      </c>
      <c r="C24" s="16"/>
      <c r="D24" s="16"/>
      <c r="E24" s="14">
        <f aca="true" t="shared" si="5" ref="E24:O24">IF($C23=0,0,E23/$C23)</f>
        <v>0.10057551008564712</v>
      </c>
      <c r="F24" s="14">
        <f t="shared" si="5"/>
        <v>0.037386744746072134</v>
      </c>
      <c r="G24" s="14">
        <f t="shared" si="5"/>
        <v>0.25658254919663404</v>
      </c>
      <c r="H24" s="14">
        <f t="shared" si="5"/>
        <v>0.04335723207041872</v>
      </c>
      <c r="I24" s="14">
        <f t="shared" si="5"/>
        <v>0.4085995060555554</v>
      </c>
      <c r="J24" s="14">
        <f t="shared" si="5"/>
        <v>0.01968223273830851</v>
      </c>
      <c r="K24" s="14">
        <f t="shared" si="5"/>
        <v>0.11692340691028814</v>
      </c>
      <c r="L24" s="14">
        <f t="shared" si="5"/>
        <v>0.006446638418017711</v>
      </c>
      <c r="M24" s="14">
        <f t="shared" si="5"/>
        <v>0.010408598994752367</v>
      </c>
      <c r="N24" s="14">
        <f t="shared" si="5"/>
        <v>3.758078430585543E-05</v>
      </c>
      <c r="O24" s="14">
        <f t="shared" si="5"/>
        <v>0</v>
      </c>
      <c r="P24" s="41"/>
    </row>
    <row r="25" ht="13.5">
      <c r="D25" s="42"/>
    </row>
    <row r="26" spans="1:16" ht="27">
      <c r="A26" s="3" t="s">
        <v>106</v>
      </c>
      <c r="K26" s="5"/>
      <c r="L26" s="5"/>
      <c r="P26" s="9" t="s">
        <v>107</v>
      </c>
    </row>
    <row r="27" spans="1:16" ht="26.25" customHeight="1">
      <c r="A27" s="43" t="s">
        <v>91</v>
      </c>
      <c r="B27" s="44" t="s">
        <v>191</v>
      </c>
      <c r="C27" s="13">
        <f aca="true" t="shared" si="6" ref="C27:C32">SUM(E27:P27)</f>
        <v>37833</v>
      </c>
      <c r="D27" s="16"/>
      <c r="E27" s="15">
        <v>5055</v>
      </c>
      <c r="F27" s="15">
        <v>1584</v>
      </c>
      <c r="G27" s="15">
        <v>204</v>
      </c>
      <c r="H27" s="15">
        <v>2982</v>
      </c>
      <c r="I27" s="15">
        <v>10772</v>
      </c>
      <c r="J27" s="15">
        <v>52</v>
      </c>
      <c r="K27" s="15">
        <v>2678</v>
      </c>
      <c r="L27" s="15">
        <v>0</v>
      </c>
      <c r="M27" s="15">
        <v>0</v>
      </c>
      <c r="N27" s="16"/>
      <c r="O27" s="15">
        <v>0</v>
      </c>
      <c r="P27" s="15">
        <v>14506</v>
      </c>
    </row>
    <row r="28" spans="1:16" ht="26.25" customHeight="1">
      <c r="A28" s="43" t="s">
        <v>95</v>
      </c>
      <c r="B28" s="44" t="s">
        <v>192</v>
      </c>
      <c r="C28" s="13">
        <f t="shared" si="6"/>
        <v>606512</v>
      </c>
      <c r="D28" s="16"/>
      <c r="E28" s="15">
        <v>0</v>
      </c>
      <c r="F28" s="15">
        <v>89</v>
      </c>
      <c r="G28" s="15">
        <v>585789</v>
      </c>
      <c r="H28" s="15">
        <v>0</v>
      </c>
      <c r="I28" s="15">
        <v>454</v>
      </c>
      <c r="J28" s="15">
        <v>0</v>
      </c>
      <c r="K28" s="15">
        <v>8399</v>
      </c>
      <c r="L28" s="15">
        <v>2674</v>
      </c>
      <c r="M28" s="15">
        <v>0</v>
      </c>
      <c r="N28" s="16"/>
      <c r="O28" s="15">
        <v>0</v>
      </c>
      <c r="P28" s="15">
        <v>9107</v>
      </c>
    </row>
    <row r="29" spans="1:16" ht="26.25" customHeight="1">
      <c r="A29" s="100" t="s">
        <v>76</v>
      </c>
      <c r="B29" s="101" t="s">
        <v>193</v>
      </c>
      <c r="C29" s="23">
        <f t="shared" si="6"/>
        <v>182772</v>
      </c>
      <c r="D29" s="34"/>
      <c r="E29" s="34"/>
      <c r="F29" s="34"/>
      <c r="G29" s="102">
        <v>182772</v>
      </c>
      <c r="H29" s="34"/>
      <c r="I29" s="34"/>
      <c r="J29" s="34"/>
      <c r="K29" s="34"/>
      <c r="L29" s="34"/>
      <c r="M29" s="34"/>
      <c r="N29" s="34"/>
      <c r="O29" s="34"/>
      <c r="P29" s="34"/>
    </row>
    <row r="30" spans="1:16" ht="26.25" customHeight="1">
      <c r="A30" s="100" t="s">
        <v>194</v>
      </c>
      <c r="B30" s="101" t="s">
        <v>195</v>
      </c>
      <c r="C30" s="23">
        <f t="shared" si="6"/>
        <v>1966270</v>
      </c>
      <c r="D30" s="34"/>
      <c r="E30" s="102">
        <v>5401</v>
      </c>
      <c r="F30" s="102">
        <v>0</v>
      </c>
      <c r="G30" s="102">
        <v>1677</v>
      </c>
      <c r="H30" s="102">
        <v>146802</v>
      </c>
      <c r="I30" s="102">
        <v>1812390</v>
      </c>
      <c r="J30" s="102">
        <v>0</v>
      </c>
      <c r="K30" s="102">
        <v>0</v>
      </c>
      <c r="L30" s="102">
        <v>0</v>
      </c>
      <c r="M30" s="34"/>
      <c r="N30" s="34"/>
      <c r="O30" s="102">
        <v>0</v>
      </c>
      <c r="P30" s="34"/>
    </row>
    <row r="31" spans="1:16" ht="26.25" customHeight="1" thickBot="1">
      <c r="A31" s="45" t="s">
        <v>71</v>
      </c>
      <c r="B31" s="103" t="s">
        <v>196</v>
      </c>
      <c r="C31" s="29">
        <f t="shared" si="6"/>
        <v>52862</v>
      </c>
      <c r="D31" s="32"/>
      <c r="E31" s="31">
        <v>0</v>
      </c>
      <c r="F31" s="31">
        <v>0</v>
      </c>
      <c r="G31" s="31">
        <v>4091</v>
      </c>
      <c r="H31" s="31">
        <v>3792</v>
      </c>
      <c r="I31" s="31">
        <v>44979</v>
      </c>
      <c r="J31" s="31">
        <v>0</v>
      </c>
      <c r="K31" s="31">
        <v>0</v>
      </c>
      <c r="L31" s="31">
        <v>0</v>
      </c>
      <c r="M31" s="32"/>
      <c r="N31" s="32"/>
      <c r="O31" s="31">
        <v>0</v>
      </c>
      <c r="P31" s="32"/>
    </row>
    <row r="32" spans="1:16" ht="26.25" customHeight="1" thickTop="1">
      <c r="A32" s="444" t="s">
        <v>236</v>
      </c>
      <c r="B32" s="361"/>
      <c r="C32" s="23">
        <f t="shared" si="6"/>
        <v>2846249</v>
      </c>
      <c r="D32" s="34"/>
      <c r="E32" s="23">
        <f>SUM(E27:E31)</f>
        <v>10456</v>
      </c>
      <c r="F32" s="23">
        <f aca="true" t="shared" si="7" ref="F32:M32">SUM(F27:F31)</f>
        <v>1673</v>
      </c>
      <c r="G32" s="23">
        <f t="shared" si="7"/>
        <v>774533</v>
      </c>
      <c r="H32" s="23">
        <f t="shared" si="7"/>
        <v>153576</v>
      </c>
      <c r="I32" s="23">
        <f t="shared" si="7"/>
        <v>1868595</v>
      </c>
      <c r="J32" s="23">
        <f t="shared" si="7"/>
        <v>52</v>
      </c>
      <c r="K32" s="23">
        <f t="shared" si="7"/>
        <v>11077</v>
      </c>
      <c r="L32" s="23">
        <f t="shared" si="7"/>
        <v>2674</v>
      </c>
      <c r="M32" s="23">
        <f t="shared" si="7"/>
        <v>0</v>
      </c>
      <c r="N32" s="34"/>
      <c r="O32" s="23">
        <f>SUM(O27:O31)</f>
        <v>0</v>
      </c>
      <c r="P32" s="23">
        <f>SUM(P27:P31)</f>
        <v>23613</v>
      </c>
    </row>
    <row r="33" spans="1:16" ht="26.25" customHeight="1">
      <c r="A33" s="46" t="s">
        <v>77</v>
      </c>
      <c r="B33" s="47"/>
      <c r="C33" s="14">
        <f>IF(C23=0,0,C32/C23)</f>
        <v>0.36382404676788</v>
      </c>
      <c r="D33" s="16"/>
      <c r="E33" s="14">
        <f aca="true" t="shared" si="8" ref="E33:M33">IF(E23=0,0,E32/E23)</f>
        <v>0.013288985876004205</v>
      </c>
      <c r="F33" s="14">
        <f t="shared" si="8"/>
        <v>0.005720010120280906</v>
      </c>
      <c r="G33" s="14">
        <f t="shared" si="8"/>
        <v>0.38586138576374135</v>
      </c>
      <c r="H33" s="14">
        <f t="shared" si="8"/>
        <v>0.45277278221645684</v>
      </c>
      <c r="I33" s="14">
        <f t="shared" si="8"/>
        <v>0.5845690989052518</v>
      </c>
      <c r="J33" s="14">
        <f t="shared" si="8"/>
        <v>0.0003377127752846204</v>
      </c>
      <c r="K33" s="14">
        <f t="shared" si="8"/>
        <v>0.012109862262205794</v>
      </c>
      <c r="L33" s="14">
        <f t="shared" si="8"/>
        <v>0.053020839529673035</v>
      </c>
      <c r="M33" s="14">
        <f t="shared" si="8"/>
        <v>0</v>
      </c>
      <c r="N33" s="16"/>
      <c r="O33" s="14">
        <f>IF(O23=0,0,O32/O23)</f>
        <v>0</v>
      </c>
      <c r="P33" s="16"/>
    </row>
    <row r="34" ht="13.5">
      <c r="D34" s="42"/>
    </row>
    <row r="35" spans="1:16" ht="26.25" customHeight="1">
      <c r="A35" s="362" t="s">
        <v>73</v>
      </c>
      <c r="B35" s="363"/>
      <c r="C35" s="13">
        <f>SUM(E35:P35)</f>
        <v>4976898</v>
      </c>
      <c r="D35" s="16"/>
      <c r="E35" s="13">
        <f aca="true" t="shared" si="9" ref="E35:N35">E23-E32</f>
        <v>776361</v>
      </c>
      <c r="F35" s="13">
        <f t="shared" si="9"/>
        <v>290809</v>
      </c>
      <c r="G35" s="13">
        <f t="shared" si="9"/>
        <v>1232750</v>
      </c>
      <c r="H35" s="13">
        <f t="shared" si="9"/>
        <v>185614</v>
      </c>
      <c r="I35" s="13">
        <f t="shared" si="9"/>
        <v>1327939</v>
      </c>
      <c r="J35" s="13">
        <f t="shared" si="9"/>
        <v>153925</v>
      </c>
      <c r="K35" s="13">
        <f t="shared" si="9"/>
        <v>903632</v>
      </c>
      <c r="L35" s="13">
        <f>L23-L32</f>
        <v>47759</v>
      </c>
      <c r="M35" s="13">
        <f t="shared" si="9"/>
        <v>81428</v>
      </c>
      <c r="N35" s="13">
        <f t="shared" si="9"/>
        <v>294</v>
      </c>
      <c r="O35" s="13">
        <f>O23-O32</f>
        <v>0</v>
      </c>
      <c r="P35" s="13">
        <f>P23-P32</f>
        <v>-23613</v>
      </c>
    </row>
  </sheetData>
  <sheetProtection/>
  <mergeCells count="9">
    <mergeCell ref="A35:B35"/>
    <mergeCell ref="A1:O1"/>
    <mergeCell ref="A2:O2"/>
    <mergeCell ref="A3:O3"/>
    <mergeCell ref="A11:A12"/>
    <mergeCell ref="A15:A17"/>
    <mergeCell ref="A19:A21"/>
    <mergeCell ref="A23:B23"/>
    <mergeCell ref="A32:B32"/>
  </mergeCells>
  <printOptions horizontalCentered="1"/>
  <pageMargins left="0.5905511811023623" right="0.3937007874015748" top="0.984251968503937" bottom="0.3937007874015748" header="0.984251968503937" footer="0.1968503937007874"/>
  <pageSetup fitToHeight="1" fitToWidth="1" horizontalDpi="300" verticalDpi="300" orientation="landscape" paperSize="9" scale="59" r:id="rId2"/>
  <headerFooter alignWithMargins="0">
    <oddHeader>&amp;L&amp;14&amp;A</oddHeader>
  </headerFooter>
  <drawing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U49"/>
  <sheetViews>
    <sheetView zoomScalePageLayoutView="0" workbookViewId="0" topLeftCell="A1">
      <selection activeCell="A1" sqref="A1"/>
    </sheetView>
  </sheetViews>
  <sheetFormatPr defaultColWidth="9.00390625" defaultRowHeight="18.75" customHeight="1"/>
  <cols>
    <col min="1" max="1" width="2.125" style="2" customWidth="1"/>
    <col min="2" max="2" width="3.25390625" style="2" customWidth="1"/>
    <col min="3" max="3" width="2.875" style="2" customWidth="1"/>
    <col min="4" max="4" width="38.00390625" style="2" bestFit="1" customWidth="1"/>
    <col min="5" max="5" width="14.375" style="2" customWidth="1"/>
    <col min="6" max="7" width="0.74609375" style="2" customWidth="1"/>
    <col min="8" max="8" width="14.375" style="2" customWidth="1"/>
    <col min="9" max="10" width="0.74609375" style="2" customWidth="1"/>
    <col min="11" max="11" width="14.375" style="2" customWidth="1"/>
    <col min="12" max="13" width="0.74609375" style="2" customWidth="1"/>
    <col min="14" max="14" width="14.375" style="2" customWidth="1"/>
    <col min="15" max="16" width="0.74609375" style="2" customWidth="1"/>
    <col min="17" max="17" width="14.375" style="2" customWidth="1"/>
    <col min="18" max="19" width="0.74609375" style="2" customWidth="1"/>
    <col min="20" max="20" width="14.375" style="2" customWidth="1"/>
    <col min="21" max="21" width="2.125" style="2" customWidth="1"/>
    <col min="22" max="16384" width="9.00390625" style="2" customWidth="1"/>
  </cols>
  <sheetData>
    <row r="1" spans="1:20" ht="21">
      <c r="A1" s="4"/>
      <c r="B1" s="372" t="s">
        <v>197</v>
      </c>
      <c r="C1" s="372"/>
      <c r="D1" s="372"/>
      <c r="E1" s="372"/>
      <c r="F1" s="372"/>
      <c r="G1" s="372"/>
      <c r="H1" s="372"/>
      <c r="I1" s="372"/>
      <c r="J1" s="372"/>
      <c r="K1" s="372"/>
      <c r="L1" s="372"/>
      <c r="M1" s="372"/>
      <c r="N1" s="372"/>
      <c r="O1" s="372"/>
      <c r="P1" s="372"/>
      <c r="Q1" s="372"/>
      <c r="R1" s="372"/>
      <c r="S1" s="372"/>
      <c r="T1" s="372"/>
    </row>
    <row r="2" spans="1:20" ht="18.75" customHeight="1">
      <c r="A2" s="4"/>
      <c r="B2" s="365" t="s">
        <v>354</v>
      </c>
      <c r="C2" s="366"/>
      <c r="D2" s="366"/>
      <c r="E2" s="366"/>
      <c r="F2" s="366"/>
      <c r="G2" s="366"/>
      <c r="H2" s="366"/>
      <c r="I2" s="366"/>
      <c r="J2" s="366"/>
      <c r="K2" s="366"/>
      <c r="L2" s="366"/>
      <c r="M2" s="366"/>
      <c r="N2" s="366"/>
      <c r="O2" s="366"/>
      <c r="P2" s="366"/>
      <c r="Q2" s="366"/>
      <c r="R2" s="366"/>
      <c r="S2" s="366"/>
      <c r="T2" s="366"/>
    </row>
    <row r="3" spans="1:20" ht="18.75" customHeight="1">
      <c r="A3" s="4"/>
      <c r="B3" s="365" t="s">
        <v>355</v>
      </c>
      <c r="C3" s="366"/>
      <c r="D3" s="366"/>
      <c r="E3" s="366"/>
      <c r="F3" s="366"/>
      <c r="G3" s="366"/>
      <c r="H3" s="366"/>
      <c r="I3" s="366"/>
      <c r="J3" s="366"/>
      <c r="K3" s="366"/>
      <c r="L3" s="366"/>
      <c r="M3" s="366"/>
      <c r="N3" s="366"/>
      <c r="O3" s="366"/>
      <c r="P3" s="366"/>
      <c r="Q3" s="366"/>
      <c r="R3" s="366"/>
      <c r="S3" s="366"/>
      <c r="T3" s="366"/>
    </row>
    <row r="4" spans="1:21" ht="18.75" customHeight="1" thickBot="1">
      <c r="A4" s="4"/>
      <c r="B4" s="4"/>
      <c r="C4" s="4"/>
      <c r="D4" s="4"/>
      <c r="E4" s="4"/>
      <c r="F4" s="4"/>
      <c r="G4" s="4"/>
      <c r="H4" s="4"/>
      <c r="I4" s="4"/>
      <c r="J4" s="4"/>
      <c r="K4" s="4"/>
      <c r="L4" s="4"/>
      <c r="M4" s="4"/>
      <c r="N4" s="4"/>
      <c r="O4" s="4"/>
      <c r="P4" s="4"/>
      <c r="Q4" s="4"/>
      <c r="R4" s="4"/>
      <c r="S4" s="4"/>
      <c r="T4" s="4"/>
      <c r="U4" s="48" t="s">
        <v>108</v>
      </c>
    </row>
    <row r="5" spans="1:21" ht="34.5" customHeight="1">
      <c r="A5" s="49"/>
      <c r="B5" s="50"/>
      <c r="C5" s="50"/>
      <c r="D5" s="50"/>
      <c r="E5" s="51" t="s">
        <v>198</v>
      </c>
      <c r="F5" s="51"/>
      <c r="G5" s="51"/>
      <c r="H5" s="51" t="s">
        <v>109</v>
      </c>
      <c r="I5" s="51"/>
      <c r="J5" s="51"/>
      <c r="K5" s="51" t="s">
        <v>110</v>
      </c>
      <c r="L5" s="51"/>
      <c r="M5" s="51"/>
      <c r="N5" s="51" t="s">
        <v>199</v>
      </c>
      <c r="O5" s="51"/>
      <c r="P5" s="51"/>
      <c r="Q5" s="51" t="s">
        <v>200</v>
      </c>
      <c r="R5" s="51"/>
      <c r="S5" s="51"/>
      <c r="T5" s="51" t="s">
        <v>85</v>
      </c>
      <c r="U5" s="104"/>
    </row>
    <row r="6" spans="1:21" ht="18.75" customHeight="1">
      <c r="A6" s="52"/>
      <c r="B6" s="17" t="s">
        <v>201</v>
      </c>
      <c r="C6" s="17"/>
      <c r="D6" s="17"/>
      <c r="E6" s="17">
        <f>SUM(H6:T6)</f>
        <v>37823651</v>
      </c>
      <c r="F6" s="17"/>
      <c r="G6" s="17"/>
      <c r="H6" s="53">
        <v>21004321</v>
      </c>
      <c r="I6" s="17"/>
      <c r="J6" s="17"/>
      <c r="K6" s="53">
        <v>14023867</v>
      </c>
      <c r="L6" s="17"/>
      <c r="M6" s="17"/>
      <c r="N6" s="53">
        <v>0</v>
      </c>
      <c r="O6" s="17"/>
      <c r="P6" s="17"/>
      <c r="Q6" s="53">
        <v>2774465</v>
      </c>
      <c r="R6" s="17"/>
      <c r="S6" s="17"/>
      <c r="T6" s="53">
        <v>20998</v>
      </c>
      <c r="U6" s="54"/>
    </row>
    <row r="7" spans="1:21" ht="9" customHeight="1">
      <c r="A7" s="52"/>
      <c r="B7" s="17"/>
      <c r="C7" s="17"/>
      <c r="D7" s="17"/>
      <c r="E7" s="17"/>
      <c r="F7" s="17"/>
      <c r="G7" s="17"/>
      <c r="H7" s="17"/>
      <c r="I7" s="17"/>
      <c r="J7" s="17"/>
      <c r="K7" s="17"/>
      <c r="L7" s="17"/>
      <c r="M7" s="17"/>
      <c r="N7" s="17"/>
      <c r="O7" s="17"/>
      <c r="P7" s="17"/>
      <c r="Q7" s="17"/>
      <c r="R7" s="17"/>
      <c r="S7" s="17"/>
      <c r="T7" s="17"/>
      <c r="U7" s="54"/>
    </row>
    <row r="8" spans="1:21" ht="18.75" customHeight="1">
      <c r="A8" s="52"/>
      <c r="B8" s="17"/>
      <c r="C8" s="17" t="s">
        <v>111</v>
      </c>
      <c r="D8" s="17"/>
      <c r="E8" s="17">
        <f>SUM(H8:T8)</f>
        <v>-4976898</v>
      </c>
      <c r="F8" s="17"/>
      <c r="G8" s="17"/>
      <c r="H8" s="17"/>
      <c r="I8" s="17"/>
      <c r="J8" s="17"/>
      <c r="K8" s="17"/>
      <c r="L8" s="17"/>
      <c r="M8" s="17"/>
      <c r="N8" s="17"/>
      <c r="O8" s="17"/>
      <c r="P8" s="17"/>
      <c r="Q8" s="53">
        <v>-4976898</v>
      </c>
      <c r="R8" s="17"/>
      <c r="S8" s="17"/>
      <c r="T8" s="17"/>
      <c r="U8" s="54"/>
    </row>
    <row r="9" spans="1:21" ht="9" customHeight="1">
      <c r="A9" s="52"/>
      <c r="B9" s="17"/>
      <c r="C9" s="17"/>
      <c r="D9" s="17"/>
      <c r="E9" s="17"/>
      <c r="F9" s="17"/>
      <c r="G9" s="17"/>
      <c r="H9" s="17"/>
      <c r="I9" s="17"/>
      <c r="J9" s="17"/>
      <c r="K9" s="17"/>
      <c r="L9" s="17"/>
      <c r="M9" s="17"/>
      <c r="N9" s="17"/>
      <c r="O9" s="17"/>
      <c r="P9" s="17"/>
      <c r="Q9" s="17"/>
      <c r="R9" s="17"/>
      <c r="S9" s="17"/>
      <c r="T9" s="17"/>
      <c r="U9" s="54"/>
    </row>
    <row r="10" spans="1:21" ht="18.75" customHeight="1">
      <c r="A10" s="52"/>
      <c r="B10" s="17"/>
      <c r="C10" s="17" t="s">
        <v>112</v>
      </c>
      <c r="D10" s="17"/>
      <c r="E10" s="17"/>
      <c r="F10" s="17"/>
      <c r="G10" s="17"/>
      <c r="H10" s="17"/>
      <c r="I10" s="17"/>
      <c r="J10" s="17"/>
      <c r="K10" s="17"/>
      <c r="L10" s="17"/>
      <c r="M10" s="17"/>
      <c r="N10" s="17"/>
      <c r="O10" s="17"/>
      <c r="P10" s="17"/>
      <c r="Q10" s="17"/>
      <c r="R10" s="17"/>
      <c r="S10" s="17"/>
      <c r="T10" s="17"/>
      <c r="U10" s="54"/>
    </row>
    <row r="11" spans="1:21" ht="18.75" customHeight="1">
      <c r="A11" s="52"/>
      <c r="B11" s="17"/>
      <c r="C11" s="17"/>
      <c r="D11" s="17" t="s">
        <v>113</v>
      </c>
      <c r="E11" s="17">
        <f>SUM(H11:T11)</f>
        <v>261543</v>
      </c>
      <c r="F11" s="17"/>
      <c r="G11" s="17"/>
      <c r="H11" s="17"/>
      <c r="I11" s="17"/>
      <c r="J11" s="17"/>
      <c r="K11" s="17"/>
      <c r="L11" s="17"/>
      <c r="M11" s="17"/>
      <c r="N11" s="17"/>
      <c r="O11" s="17"/>
      <c r="P11" s="17"/>
      <c r="Q11" s="53">
        <v>261543</v>
      </c>
      <c r="R11" s="17"/>
      <c r="S11" s="17"/>
      <c r="T11" s="17"/>
      <c r="U11" s="54"/>
    </row>
    <row r="12" spans="1:21" ht="18.75" customHeight="1">
      <c r="A12" s="52"/>
      <c r="B12" s="17"/>
      <c r="C12" s="17"/>
      <c r="D12" s="17" t="s">
        <v>114</v>
      </c>
      <c r="E12" s="17">
        <f>SUM(H12:T12)</f>
        <v>3248800</v>
      </c>
      <c r="F12" s="17"/>
      <c r="G12" s="17"/>
      <c r="H12" s="17"/>
      <c r="I12" s="17"/>
      <c r="J12" s="17"/>
      <c r="K12" s="17"/>
      <c r="L12" s="17"/>
      <c r="M12" s="17"/>
      <c r="N12" s="17"/>
      <c r="O12" s="17"/>
      <c r="P12" s="17"/>
      <c r="Q12" s="53">
        <v>3248800</v>
      </c>
      <c r="R12" s="17"/>
      <c r="S12" s="17"/>
      <c r="T12" s="17"/>
      <c r="U12" s="54"/>
    </row>
    <row r="13" spans="1:21" ht="18.75" customHeight="1">
      <c r="A13" s="52"/>
      <c r="B13" s="17"/>
      <c r="C13" s="17"/>
      <c r="D13" s="17" t="s">
        <v>115</v>
      </c>
      <c r="E13" s="17">
        <f>SUM(H13:T13)</f>
        <v>202071</v>
      </c>
      <c r="F13" s="17"/>
      <c r="G13" s="17"/>
      <c r="H13" s="17"/>
      <c r="I13" s="17"/>
      <c r="J13" s="17"/>
      <c r="K13" s="17"/>
      <c r="L13" s="17"/>
      <c r="M13" s="17"/>
      <c r="N13" s="17"/>
      <c r="O13" s="17"/>
      <c r="P13" s="17"/>
      <c r="Q13" s="53">
        <v>202071</v>
      </c>
      <c r="R13" s="17"/>
      <c r="S13" s="17"/>
      <c r="T13" s="17"/>
      <c r="U13" s="54"/>
    </row>
    <row r="14" spans="1:21" ht="9" customHeight="1">
      <c r="A14" s="52"/>
      <c r="B14" s="17"/>
      <c r="C14" s="17"/>
      <c r="D14" s="17"/>
      <c r="E14" s="17"/>
      <c r="F14" s="17"/>
      <c r="G14" s="17"/>
      <c r="H14" s="17"/>
      <c r="I14" s="17"/>
      <c r="J14" s="17"/>
      <c r="K14" s="17"/>
      <c r="L14" s="17"/>
      <c r="M14" s="17"/>
      <c r="N14" s="17"/>
      <c r="O14" s="17"/>
      <c r="P14" s="17"/>
      <c r="Q14" s="17"/>
      <c r="R14" s="17"/>
      <c r="S14" s="17"/>
      <c r="T14" s="17"/>
      <c r="U14" s="54"/>
    </row>
    <row r="15" spans="1:21" ht="18.75" customHeight="1">
      <c r="A15" s="52"/>
      <c r="B15" s="17"/>
      <c r="C15" s="17" t="s">
        <v>0</v>
      </c>
      <c r="D15" s="17"/>
      <c r="E15" s="17">
        <f>SUM(H15:T15)</f>
        <v>2499798</v>
      </c>
      <c r="F15" s="17"/>
      <c r="G15" s="17"/>
      <c r="H15" s="53">
        <v>824405</v>
      </c>
      <c r="I15" s="17"/>
      <c r="J15" s="17"/>
      <c r="K15" s="17"/>
      <c r="L15" s="17"/>
      <c r="M15" s="17"/>
      <c r="N15" s="17"/>
      <c r="O15" s="17"/>
      <c r="P15" s="17"/>
      <c r="Q15" s="53">
        <v>1675393</v>
      </c>
      <c r="R15" s="17"/>
      <c r="S15" s="17"/>
      <c r="T15" s="17"/>
      <c r="U15" s="54"/>
    </row>
    <row r="16" spans="1:21" ht="9" customHeight="1">
      <c r="A16" s="52"/>
      <c r="B16" s="17"/>
      <c r="C16" s="17"/>
      <c r="D16" s="17"/>
      <c r="E16" s="17"/>
      <c r="F16" s="17"/>
      <c r="G16" s="17"/>
      <c r="H16" s="17"/>
      <c r="I16" s="17"/>
      <c r="J16" s="17"/>
      <c r="K16" s="17"/>
      <c r="L16" s="17"/>
      <c r="M16" s="17"/>
      <c r="N16" s="17"/>
      <c r="O16" s="17"/>
      <c r="P16" s="17"/>
      <c r="Q16" s="17"/>
      <c r="R16" s="17"/>
      <c r="S16" s="17"/>
      <c r="T16" s="17"/>
      <c r="U16" s="54"/>
    </row>
    <row r="17" spans="1:21" ht="19.5" customHeight="1">
      <c r="A17" s="52"/>
      <c r="B17" s="17"/>
      <c r="C17" s="17" t="s">
        <v>202</v>
      </c>
      <c r="D17" s="17"/>
      <c r="E17" s="17"/>
      <c r="F17" s="17"/>
      <c r="G17" s="17"/>
      <c r="H17" s="17"/>
      <c r="I17" s="17"/>
      <c r="J17" s="17"/>
      <c r="K17" s="17"/>
      <c r="L17" s="17"/>
      <c r="M17" s="17"/>
      <c r="N17" s="17"/>
      <c r="O17" s="17"/>
      <c r="P17" s="17"/>
      <c r="Q17" s="17"/>
      <c r="R17" s="17"/>
      <c r="S17" s="17"/>
      <c r="T17" s="17"/>
      <c r="U17" s="54"/>
    </row>
    <row r="18" spans="1:21" ht="19.5" customHeight="1">
      <c r="A18" s="52"/>
      <c r="B18" s="17"/>
      <c r="C18" s="17"/>
      <c r="D18" s="17" t="s">
        <v>116</v>
      </c>
      <c r="E18" s="17">
        <f>SUM(H18:T18)</f>
        <v>-721718</v>
      </c>
      <c r="F18" s="17"/>
      <c r="G18" s="17"/>
      <c r="H18" s="17"/>
      <c r="I18" s="17"/>
      <c r="J18" s="17"/>
      <c r="K18" s="17"/>
      <c r="L18" s="17"/>
      <c r="M18" s="17"/>
      <c r="N18" s="17"/>
      <c r="O18" s="17"/>
      <c r="P18" s="17"/>
      <c r="Q18" s="53">
        <v>-721718</v>
      </c>
      <c r="R18" s="17"/>
      <c r="S18" s="17"/>
      <c r="T18" s="17"/>
      <c r="U18" s="54"/>
    </row>
    <row r="19" spans="1:21" ht="19.5" customHeight="1">
      <c r="A19" s="52"/>
      <c r="B19" s="17"/>
      <c r="C19" s="17"/>
      <c r="D19" s="17" t="s">
        <v>117</v>
      </c>
      <c r="E19" s="17">
        <f>SUM(H19:T19)</f>
        <v>-131</v>
      </c>
      <c r="F19" s="17"/>
      <c r="G19" s="17"/>
      <c r="H19" s="17"/>
      <c r="I19" s="17"/>
      <c r="J19" s="17"/>
      <c r="K19" s="17"/>
      <c r="L19" s="17"/>
      <c r="M19" s="17"/>
      <c r="N19" s="17"/>
      <c r="O19" s="17"/>
      <c r="P19" s="17"/>
      <c r="Q19" s="53">
        <v>-131</v>
      </c>
      <c r="R19" s="17"/>
      <c r="S19" s="17"/>
      <c r="T19" s="17"/>
      <c r="U19" s="54"/>
    </row>
    <row r="20" spans="1:21" ht="19.5" customHeight="1">
      <c r="A20" s="52"/>
      <c r="B20" s="17"/>
      <c r="C20" s="17"/>
      <c r="D20" s="17" t="s">
        <v>61</v>
      </c>
      <c r="E20" s="17">
        <f>SUM(H20:T20)</f>
        <v>3883</v>
      </c>
      <c r="F20" s="17"/>
      <c r="G20" s="17"/>
      <c r="H20" s="17"/>
      <c r="I20" s="17"/>
      <c r="J20" s="17"/>
      <c r="K20" s="17"/>
      <c r="L20" s="17"/>
      <c r="M20" s="17"/>
      <c r="N20" s="17"/>
      <c r="O20" s="17"/>
      <c r="P20" s="17"/>
      <c r="Q20" s="53">
        <v>3883</v>
      </c>
      <c r="R20" s="17"/>
      <c r="S20" s="17"/>
      <c r="T20" s="17"/>
      <c r="U20" s="54"/>
    </row>
    <row r="21" spans="1:21" ht="19.5" customHeight="1">
      <c r="A21" s="52"/>
      <c r="B21" s="17"/>
      <c r="C21" s="17"/>
      <c r="D21" s="328" t="s">
        <v>351</v>
      </c>
      <c r="E21" s="17">
        <f>SUM(H21:T21)</f>
        <v>36300</v>
      </c>
      <c r="F21" s="17"/>
      <c r="G21" s="17"/>
      <c r="H21" s="17"/>
      <c r="I21" s="17"/>
      <c r="J21" s="17"/>
      <c r="K21" s="17"/>
      <c r="L21" s="17"/>
      <c r="M21" s="17"/>
      <c r="N21" s="17"/>
      <c r="O21" s="17"/>
      <c r="P21" s="17"/>
      <c r="Q21" s="53">
        <v>36300</v>
      </c>
      <c r="R21" s="17"/>
      <c r="S21" s="17"/>
      <c r="T21" s="17"/>
      <c r="U21" s="54"/>
    </row>
    <row r="22" spans="1:21" ht="19.5" customHeight="1">
      <c r="A22" s="52"/>
      <c r="B22" s="17"/>
      <c r="C22" s="17"/>
      <c r="D22" s="332" t="s">
        <v>352</v>
      </c>
      <c r="E22" s="17">
        <f>SUM(H22:T22)</f>
        <v>-273</v>
      </c>
      <c r="F22" s="17"/>
      <c r="G22" s="17"/>
      <c r="H22" s="17"/>
      <c r="I22" s="17"/>
      <c r="J22" s="17"/>
      <c r="K22" s="17"/>
      <c r="L22" s="17"/>
      <c r="M22" s="17"/>
      <c r="N22" s="17"/>
      <c r="O22" s="17"/>
      <c r="P22" s="17"/>
      <c r="Q22" s="53">
        <v>-273</v>
      </c>
      <c r="R22" s="17"/>
      <c r="S22" s="17"/>
      <c r="T22" s="17"/>
      <c r="U22" s="54"/>
    </row>
    <row r="23" spans="1:21" ht="9" customHeight="1">
      <c r="A23" s="52"/>
      <c r="B23" s="17"/>
      <c r="C23" s="17"/>
      <c r="D23" s="17"/>
      <c r="E23" s="17"/>
      <c r="F23" s="17"/>
      <c r="G23" s="17"/>
      <c r="H23" s="17"/>
      <c r="I23" s="17"/>
      <c r="J23" s="17"/>
      <c r="K23" s="17"/>
      <c r="L23" s="17"/>
      <c r="M23" s="17"/>
      <c r="N23" s="17"/>
      <c r="O23" s="17"/>
      <c r="P23" s="17"/>
      <c r="Q23" s="17"/>
      <c r="R23" s="17"/>
      <c r="S23" s="17"/>
      <c r="T23" s="17"/>
      <c r="U23" s="54"/>
    </row>
    <row r="24" spans="1:21" ht="18.75" customHeight="1">
      <c r="A24" s="52"/>
      <c r="B24" s="17"/>
      <c r="C24" s="17" t="s">
        <v>118</v>
      </c>
      <c r="D24" s="17"/>
      <c r="E24" s="17"/>
      <c r="F24" s="17"/>
      <c r="G24" s="17"/>
      <c r="H24" s="17"/>
      <c r="I24" s="17"/>
      <c r="J24" s="17"/>
      <c r="K24" s="17"/>
      <c r="L24" s="17"/>
      <c r="M24" s="17"/>
      <c r="N24" s="17"/>
      <c r="O24" s="17"/>
      <c r="P24" s="17"/>
      <c r="Q24" s="17"/>
      <c r="R24" s="17"/>
      <c r="S24" s="17"/>
      <c r="T24" s="17"/>
      <c r="U24" s="54"/>
    </row>
    <row r="25" spans="1:21" ht="18.75" customHeight="1">
      <c r="A25" s="52"/>
      <c r="B25" s="17"/>
      <c r="C25" s="17"/>
      <c r="D25" s="17" t="s">
        <v>119</v>
      </c>
      <c r="E25" s="17"/>
      <c r="F25" s="17"/>
      <c r="G25" s="17"/>
      <c r="H25" s="17"/>
      <c r="I25" s="17"/>
      <c r="J25" s="17"/>
      <c r="K25" s="53">
        <v>4530001</v>
      </c>
      <c r="L25" s="17"/>
      <c r="M25" s="17"/>
      <c r="N25" s="17"/>
      <c r="O25" s="17"/>
      <c r="P25" s="17"/>
      <c r="Q25" s="17">
        <f>-K25</f>
        <v>-4530001</v>
      </c>
      <c r="R25" s="17"/>
      <c r="S25" s="17"/>
      <c r="T25" s="17"/>
      <c r="U25" s="54"/>
    </row>
    <row r="26" spans="1:21" ht="18.75" customHeight="1">
      <c r="A26" s="52"/>
      <c r="B26" s="17"/>
      <c r="C26" s="17"/>
      <c r="D26" s="17" t="s">
        <v>120</v>
      </c>
      <c r="E26" s="17"/>
      <c r="F26" s="17"/>
      <c r="G26" s="17"/>
      <c r="H26" s="53">
        <v>0</v>
      </c>
      <c r="I26" s="17"/>
      <c r="J26" s="17"/>
      <c r="K26" s="53">
        <v>-539</v>
      </c>
      <c r="L26" s="17"/>
      <c r="M26" s="17"/>
      <c r="N26" s="17"/>
      <c r="O26" s="17"/>
      <c r="P26" s="17"/>
      <c r="Q26" s="17">
        <f>-H26-K26-T26</f>
        <v>539</v>
      </c>
      <c r="R26" s="17"/>
      <c r="S26" s="17"/>
      <c r="T26" s="229">
        <v>0</v>
      </c>
      <c r="U26" s="54"/>
    </row>
    <row r="27" spans="1:21" ht="18.75" customHeight="1">
      <c r="A27" s="52"/>
      <c r="B27" s="17"/>
      <c r="C27" s="17"/>
      <c r="D27" s="17" t="s">
        <v>121</v>
      </c>
      <c r="E27" s="17"/>
      <c r="F27" s="17"/>
      <c r="G27" s="17"/>
      <c r="H27" s="53">
        <v>0</v>
      </c>
      <c r="I27" s="17"/>
      <c r="J27" s="17"/>
      <c r="K27" s="53">
        <v>353489</v>
      </c>
      <c r="L27" s="17"/>
      <c r="M27" s="17"/>
      <c r="N27" s="17"/>
      <c r="O27" s="17"/>
      <c r="P27" s="17"/>
      <c r="Q27" s="17">
        <f>-H27-K27</f>
        <v>-353489</v>
      </c>
      <c r="R27" s="17"/>
      <c r="S27" s="17"/>
      <c r="T27" s="17"/>
      <c r="U27" s="54"/>
    </row>
    <row r="28" spans="1:21" ht="18.75" customHeight="1">
      <c r="A28" s="52"/>
      <c r="B28" s="17"/>
      <c r="C28" s="17"/>
      <c r="D28" s="17" t="s">
        <v>123</v>
      </c>
      <c r="E28" s="17"/>
      <c r="F28" s="17"/>
      <c r="G28" s="17"/>
      <c r="H28" s="53">
        <v>-3598549</v>
      </c>
      <c r="I28" s="17"/>
      <c r="J28" s="17"/>
      <c r="K28" s="53">
        <v>-115066</v>
      </c>
      <c r="L28" s="17"/>
      <c r="M28" s="17"/>
      <c r="N28" s="17"/>
      <c r="O28" s="17"/>
      <c r="P28" s="17"/>
      <c r="Q28" s="17">
        <f>-H28-K28-T28</f>
        <v>3713615</v>
      </c>
      <c r="R28" s="17"/>
      <c r="S28" s="17"/>
      <c r="T28" s="229">
        <v>0</v>
      </c>
      <c r="U28" s="54"/>
    </row>
    <row r="29" spans="1:21" s="4" customFormat="1" ht="9" customHeight="1">
      <c r="A29" s="52"/>
      <c r="B29" s="17"/>
      <c r="C29" s="17"/>
      <c r="D29" s="17"/>
      <c r="E29" s="17"/>
      <c r="F29" s="17"/>
      <c r="G29" s="17"/>
      <c r="H29" s="17"/>
      <c r="I29" s="17"/>
      <c r="J29" s="17"/>
      <c r="K29" s="17"/>
      <c r="L29" s="17"/>
      <c r="M29" s="17"/>
      <c r="N29" s="17"/>
      <c r="O29" s="17"/>
      <c r="P29" s="17"/>
      <c r="Q29" s="17"/>
      <c r="R29" s="17"/>
      <c r="S29" s="17"/>
      <c r="T29" s="17"/>
      <c r="U29" s="56"/>
    </row>
    <row r="30" spans="1:21" s="4" customFormat="1" ht="18.75" customHeight="1">
      <c r="A30" s="52"/>
      <c r="B30" s="17"/>
      <c r="C30" s="17"/>
      <c r="D30" s="17" t="s">
        <v>124</v>
      </c>
      <c r="E30" s="17"/>
      <c r="F30" s="17"/>
      <c r="G30" s="17"/>
      <c r="H30" s="53">
        <v>-435933</v>
      </c>
      <c r="I30" s="17"/>
      <c r="J30" s="17"/>
      <c r="K30" s="53">
        <v>-790430</v>
      </c>
      <c r="L30" s="17"/>
      <c r="M30" s="17"/>
      <c r="N30" s="17"/>
      <c r="O30" s="17"/>
      <c r="P30" s="17"/>
      <c r="Q30" s="17">
        <f>-H30-K30-T30</f>
        <v>1226823</v>
      </c>
      <c r="R30" s="17"/>
      <c r="S30" s="17"/>
      <c r="T30" s="229">
        <v>-460</v>
      </c>
      <c r="U30" s="56"/>
    </row>
    <row r="31" spans="1:21" s="4" customFormat="1" ht="18.75" customHeight="1">
      <c r="A31" s="52"/>
      <c r="B31" s="17"/>
      <c r="C31" s="17"/>
      <c r="D31" s="17" t="s">
        <v>154</v>
      </c>
      <c r="E31" s="17"/>
      <c r="F31" s="17"/>
      <c r="G31" s="17"/>
      <c r="H31" s="17"/>
      <c r="I31" s="17"/>
      <c r="J31" s="17"/>
      <c r="K31" s="53">
        <v>-40377</v>
      </c>
      <c r="L31" s="17"/>
      <c r="M31" s="17"/>
      <c r="N31" s="17"/>
      <c r="O31" s="17"/>
      <c r="P31" s="17"/>
      <c r="Q31" s="17">
        <f>-K31</f>
        <v>40377</v>
      </c>
      <c r="R31" s="17"/>
      <c r="S31" s="17"/>
      <c r="T31" s="17"/>
      <c r="U31" s="56"/>
    </row>
    <row r="32" spans="1:21" s="4" customFormat="1" ht="9" customHeight="1">
      <c r="A32" s="52"/>
      <c r="B32" s="17"/>
      <c r="C32" s="17"/>
      <c r="D32" s="17"/>
      <c r="E32" s="17"/>
      <c r="F32" s="17"/>
      <c r="G32" s="17"/>
      <c r="H32" s="17"/>
      <c r="I32" s="17"/>
      <c r="J32" s="17"/>
      <c r="K32" s="17"/>
      <c r="L32" s="17"/>
      <c r="M32" s="17"/>
      <c r="N32" s="17"/>
      <c r="O32" s="17"/>
      <c r="P32" s="17"/>
      <c r="Q32" s="17"/>
      <c r="R32" s="17"/>
      <c r="S32" s="17"/>
      <c r="T32" s="17"/>
      <c r="U32" s="56"/>
    </row>
    <row r="33" spans="1:21" s="4" customFormat="1" ht="18.75" customHeight="1">
      <c r="A33" s="52"/>
      <c r="B33" s="17"/>
      <c r="C33" s="17" t="s">
        <v>203</v>
      </c>
      <c r="D33" s="17"/>
      <c r="E33" s="17">
        <f>SUM(H33:T33)</f>
        <v>0</v>
      </c>
      <c r="F33" s="17"/>
      <c r="G33" s="17"/>
      <c r="H33" s="17"/>
      <c r="I33" s="17"/>
      <c r="J33" s="17"/>
      <c r="K33" s="17"/>
      <c r="L33" s="17"/>
      <c r="M33" s="17"/>
      <c r="N33" s="53"/>
      <c r="O33" s="17"/>
      <c r="P33" s="17"/>
      <c r="Q33" s="17"/>
      <c r="R33" s="17"/>
      <c r="S33" s="17"/>
      <c r="T33" s="17"/>
      <c r="U33" s="56"/>
    </row>
    <row r="34" spans="1:21" s="4" customFormat="1" ht="9" customHeight="1">
      <c r="A34" s="52"/>
      <c r="B34" s="17"/>
      <c r="C34" s="17"/>
      <c r="D34" s="17"/>
      <c r="E34" s="17"/>
      <c r="F34" s="17"/>
      <c r="G34" s="17"/>
      <c r="H34" s="17"/>
      <c r="I34" s="17"/>
      <c r="J34" s="17"/>
      <c r="K34" s="17"/>
      <c r="L34" s="17"/>
      <c r="M34" s="17"/>
      <c r="N34" s="17"/>
      <c r="O34" s="17"/>
      <c r="P34" s="17"/>
      <c r="Q34" s="17"/>
      <c r="R34" s="17"/>
      <c r="S34" s="17"/>
      <c r="T34" s="17"/>
      <c r="U34" s="56"/>
    </row>
    <row r="35" spans="1:21" s="4" customFormat="1" ht="18.75" customHeight="1">
      <c r="A35" s="52"/>
      <c r="B35" s="17"/>
      <c r="C35" s="17" t="s">
        <v>125</v>
      </c>
      <c r="D35" s="17"/>
      <c r="E35" s="17">
        <f>SUM(H35:T35)</f>
        <v>59</v>
      </c>
      <c r="F35" s="17"/>
      <c r="G35" s="17"/>
      <c r="H35" s="17"/>
      <c r="I35" s="17"/>
      <c r="J35" s="17"/>
      <c r="K35" s="17"/>
      <c r="L35" s="17"/>
      <c r="M35" s="17"/>
      <c r="N35" s="17"/>
      <c r="O35" s="17"/>
      <c r="P35" s="17"/>
      <c r="Q35" s="17"/>
      <c r="R35" s="17"/>
      <c r="S35" s="17"/>
      <c r="T35" s="53">
        <v>59</v>
      </c>
      <c r="U35" s="56"/>
    </row>
    <row r="36" spans="1:21" s="4" customFormat="1" ht="9" customHeight="1">
      <c r="A36" s="52"/>
      <c r="B36" s="17"/>
      <c r="C36" s="17"/>
      <c r="D36" s="17"/>
      <c r="E36" s="17"/>
      <c r="F36" s="17"/>
      <c r="G36" s="17"/>
      <c r="H36" s="17"/>
      <c r="I36" s="17"/>
      <c r="J36" s="17"/>
      <c r="K36" s="17"/>
      <c r="L36" s="17"/>
      <c r="M36" s="17"/>
      <c r="N36" s="17"/>
      <c r="O36" s="17"/>
      <c r="P36" s="17"/>
      <c r="Q36" s="17"/>
      <c r="R36" s="17"/>
      <c r="S36" s="17"/>
      <c r="T36" s="17"/>
      <c r="U36" s="56"/>
    </row>
    <row r="37" spans="1:21" s="4" customFormat="1" ht="18.75" customHeight="1">
      <c r="A37" s="52"/>
      <c r="B37" s="17"/>
      <c r="C37" s="17" t="s">
        <v>126</v>
      </c>
      <c r="D37" s="17"/>
      <c r="E37" s="17">
        <f>SUM(H37:T37)</f>
        <v>0</v>
      </c>
      <c r="F37" s="17"/>
      <c r="G37" s="17"/>
      <c r="H37" s="17"/>
      <c r="I37" s="17"/>
      <c r="J37" s="17"/>
      <c r="K37" s="17"/>
      <c r="L37" s="17"/>
      <c r="M37" s="17"/>
      <c r="N37" s="17"/>
      <c r="O37" s="17"/>
      <c r="P37" s="17"/>
      <c r="Q37" s="17"/>
      <c r="R37" s="17"/>
      <c r="S37" s="17"/>
      <c r="T37" s="53"/>
      <c r="U37" s="56"/>
    </row>
    <row r="38" spans="1:21" s="4" customFormat="1" ht="9" customHeight="1">
      <c r="A38" s="52"/>
      <c r="B38" s="17"/>
      <c r="C38" s="17"/>
      <c r="D38" s="17"/>
      <c r="E38" s="17"/>
      <c r="F38" s="17"/>
      <c r="G38" s="17"/>
      <c r="H38" s="17"/>
      <c r="I38" s="17"/>
      <c r="J38" s="17"/>
      <c r="K38" s="17"/>
      <c r="L38" s="17"/>
      <c r="M38" s="17"/>
      <c r="N38" s="17"/>
      <c r="O38" s="17"/>
      <c r="P38" s="17"/>
      <c r="Q38" s="17"/>
      <c r="R38" s="17"/>
      <c r="S38" s="17"/>
      <c r="T38" s="17"/>
      <c r="U38" s="56"/>
    </row>
    <row r="39" spans="1:21" s="4" customFormat="1" ht="18.75" customHeight="1">
      <c r="A39" s="52"/>
      <c r="B39" s="17"/>
      <c r="C39" s="328" t="s">
        <v>230</v>
      </c>
      <c r="D39" s="17"/>
      <c r="E39" s="17">
        <f>SUM(H39:T39)</f>
        <v>-22718</v>
      </c>
      <c r="F39" s="17"/>
      <c r="G39" s="17"/>
      <c r="H39" s="179">
        <v>-23978</v>
      </c>
      <c r="I39" s="178"/>
      <c r="J39" s="178"/>
      <c r="K39" s="179">
        <v>-39584</v>
      </c>
      <c r="L39" s="178"/>
      <c r="M39" s="178"/>
      <c r="N39" s="329"/>
      <c r="O39" s="178"/>
      <c r="P39" s="178"/>
      <c r="Q39" s="179">
        <v>40844</v>
      </c>
      <c r="R39" s="17"/>
      <c r="S39" s="17"/>
      <c r="T39" s="330"/>
      <c r="U39" s="56"/>
    </row>
    <row r="40" spans="1:21" ht="9" customHeight="1">
      <c r="A40" s="52"/>
      <c r="B40" s="57"/>
      <c r="C40" s="57"/>
      <c r="D40" s="57"/>
      <c r="E40" s="57"/>
      <c r="F40" s="57"/>
      <c r="G40" s="57"/>
      <c r="H40" s="57"/>
      <c r="I40" s="57"/>
      <c r="J40" s="57"/>
      <c r="K40" s="57"/>
      <c r="L40" s="57"/>
      <c r="M40" s="57"/>
      <c r="N40" s="57"/>
      <c r="O40" s="57"/>
      <c r="P40" s="57"/>
      <c r="Q40" s="57"/>
      <c r="R40" s="57"/>
      <c r="S40" s="57"/>
      <c r="T40" s="57"/>
      <c r="U40" s="54"/>
    </row>
    <row r="41" spans="1:21" ht="18.75" customHeight="1" thickBot="1">
      <c r="A41" s="52"/>
      <c r="B41" s="58" t="s">
        <v>204</v>
      </c>
      <c r="C41" s="58"/>
      <c r="D41" s="58"/>
      <c r="E41" s="58">
        <f>SUM(H41:T41)</f>
        <v>38354367</v>
      </c>
      <c r="F41" s="58"/>
      <c r="G41" s="58"/>
      <c r="H41" s="58">
        <f>SUM(H6:H40)</f>
        <v>17770266</v>
      </c>
      <c r="I41" s="58"/>
      <c r="J41" s="58"/>
      <c r="K41" s="58">
        <f>SUM(K6:K40)</f>
        <v>17921361</v>
      </c>
      <c r="L41" s="58"/>
      <c r="M41" s="58"/>
      <c r="N41" s="58">
        <f>SUM(N6:N40)</f>
        <v>0</v>
      </c>
      <c r="O41" s="58"/>
      <c r="P41" s="58"/>
      <c r="Q41" s="58">
        <f>SUM(Q6:Q40)</f>
        <v>2642143</v>
      </c>
      <c r="R41" s="58"/>
      <c r="S41" s="58"/>
      <c r="T41" s="58">
        <f>SUM(T6:T40)</f>
        <v>20597</v>
      </c>
      <c r="U41" s="54"/>
    </row>
    <row r="42" spans="1:21" ht="9" customHeight="1" thickBot="1" thickTop="1">
      <c r="A42" s="59"/>
      <c r="B42" s="60"/>
      <c r="C42" s="60"/>
      <c r="D42" s="60"/>
      <c r="E42" s="60"/>
      <c r="F42" s="60"/>
      <c r="G42" s="60"/>
      <c r="H42" s="60"/>
      <c r="I42" s="60"/>
      <c r="J42" s="60"/>
      <c r="K42" s="60"/>
      <c r="L42" s="60"/>
      <c r="M42" s="60"/>
      <c r="N42" s="60"/>
      <c r="O42" s="60"/>
      <c r="P42" s="60"/>
      <c r="Q42" s="60"/>
      <c r="R42" s="60"/>
      <c r="S42" s="60"/>
      <c r="T42" s="60"/>
      <c r="U42" s="61"/>
    </row>
    <row r="49" ht="18.75" customHeight="1">
      <c r="G49" s="2">
        <v>0</v>
      </c>
    </row>
  </sheetData>
  <sheetProtection/>
  <mergeCells count="3">
    <mergeCell ref="B1:T1"/>
    <mergeCell ref="B2:T2"/>
    <mergeCell ref="B3:T3"/>
  </mergeCells>
  <printOptions horizontalCentered="1"/>
  <pageMargins left="0.5905511811023623" right="0.3937007874015748" top="0.984251968503937" bottom="0.3937007874015748" header="0.984251968503937" footer="0.1968503937007874"/>
  <pageSetup fitToHeight="1" fitToWidth="1" horizontalDpi="300" verticalDpi="300" orientation="landscape" paperSize="9" scale="76" r:id="rId2"/>
  <headerFooter alignWithMargins="0">
    <oddHeader>&amp;L&amp;14&amp;A</oddHeader>
  </headerFooter>
  <drawing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E78"/>
  <sheetViews>
    <sheetView zoomScalePageLayoutView="0" workbookViewId="0" topLeftCell="A1">
      <selection activeCell="A1" sqref="A1:E1"/>
    </sheetView>
  </sheetViews>
  <sheetFormatPr defaultColWidth="9.00390625" defaultRowHeight="13.5"/>
  <cols>
    <col min="1" max="1" width="3.125" style="105" customWidth="1"/>
    <col min="2" max="2" width="40.375" style="105" bestFit="1" customWidth="1"/>
    <col min="3" max="3" width="3.125" style="105" customWidth="1"/>
    <col min="4" max="4" width="11.375" style="106" customWidth="1"/>
    <col min="5" max="5" width="3.125" style="106" customWidth="1"/>
    <col min="6" max="16384" width="9.00390625" style="105" customWidth="1"/>
  </cols>
  <sheetData>
    <row r="1" spans="1:5" ht="21">
      <c r="A1" s="424" t="s">
        <v>205</v>
      </c>
      <c r="B1" s="424"/>
      <c r="C1" s="424"/>
      <c r="D1" s="424"/>
      <c r="E1" s="424"/>
    </row>
    <row r="2" spans="1:5" ht="16.5" customHeight="1">
      <c r="A2" s="425" t="s">
        <v>356</v>
      </c>
      <c r="B2" s="426"/>
      <c r="C2" s="426"/>
      <c r="D2" s="426"/>
      <c r="E2" s="426"/>
    </row>
    <row r="3" spans="1:5" ht="16.5" customHeight="1">
      <c r="A3" s="425" t="s">
        <v>357</v>
      </c>
      <c r="B3" s="426"/>
      <c r="C3" s="426"/>
      <c r="D3" s="426"/>
      <c r="E3" s="426"/>
    </row>
    <row r="4" ht="18.75" customHeight="1" thickBot="1">
      <c r="E4" s="107" t="s">
        <v>108</v>
      </c>
    </row>
    <row r="5" spans="1:5" s="110" customFormat="1" ht="18.75" customHeight="1">
      <c r="A5" s="108"/>
      <c r="B5" s="427" t="s">
        <v>128</v>
      </c>
      <c r="C5" s="427"/>
      <c r="D5" s="428"/>
      <c r="E5" s="109"/>
    </row>
    <row r="6" spans="1:5" s="110" customFormat="1" ht="18.75" customHeight="1">
      <c r="A6" s="111"/>
      <c r="B6" s="112" t="s">
        <v>129</v>
      </c>
      <c r="C6" s="112"/>
      <c r="D6" s="429">
        <v>1123635</v>
      </c>
      <c r="E6" s="430"/>
    </row>
    <row r="7" spans="1:5" s="110" customFormat="1" ht="18.75" customHeight="1">
      <c r="A7" s="113"/>
      <c r="B7" s="110" t="s">
        <v>130</v>
      </c>
      <c r="D7" s="416">
        <v>1680952</v>
      </c>
      <c r="E7" s="417"/>
    </row>
    <row r="8" spans="1:5" s="110" customFormat="1" ht="18.75" customHeight="1">
      <c r="A8" s="113"/>
      <c r="B8" s="65" t="s">
        <v>131</v>
      </c>
      <c r="D8" s="416">
        <v>1435085</v>
      </c>
      <c r="E8" s="417"/>
    </row>
    <row r="9" spans="1:5" s="110" customFormat="1" ht="18.75" customHeight="1">
      <c r="A9" s="113"/>
      <c r="B9" s="114" t="s">
        <v>206</v>
      </c>
      <c r="D9" s="416">
        <v>552999</v>
      </c>
      <c r="E9" s="417"/>
    </row>
    <row r="10" spans="1:5" s="110" customFormat="1" ht="18.75" customHeight="1">
      <c r="A10" s="113"/>
      <c r="B10" s="110" t="s">
        <v>207</v>
      </c>
      <c r="D10" s="416">
        <v>81428</v>
      </c>
      <c r="E10" s="417"/>
    </row>
    <row r="11" spans="1:5" s="110" customFormat="1" ht="18.75" customHeight="1">
      <c r="A11" s="115"/>
      <c r="B11" s="116" t="s">
        <v>132</v>
      </c>
      <c r="C11" s="116"/>
      <c r="D11" s="431">
        <v>1659272</v>
      </c>
      <c r="E11" s="432"/>
    </row>
    <row r="12" spans="1:5" s="120" customFormat="1" ht="18.75" customHeight="1">
      <c r="A12" s="117"/>
      <c r="B12" s="118" t="s">
        <v>133</v>
      </c>
      <c r="C12" s="119"/>
      <c r="D12" s="422">
        <f>SUM(D6:E11)</f>
        <v>6533371</v>
      </c>
      <c r="E12" s="423"/>
    </row>
    <row r="13" spans="1:5" ht="18.75" customHeight="1">
      <c r="A13" s="111"/>
      <c r="B13" s="112" t="s">
        <v>113</v>
      </c>
      <c r="C13" s="112"/>
      <c r="D13" s="429">
        <v>263429</v>
      </c>
      <c r="E13" s="430"/>
    </row>
    <row r="14" spans="1:5" ht="18.75" customHeight="1">
      <c r="A14" s="113"/>
      <c r="B14" s="110" t="s">
        <v>114</v>
      </c>
      <c r="C14" s="110"/>
      <c r="D14" s="416">
        <v>3248800</v>
      </c>
      <c r="E14" s="417"/>
    </row>
    <row r="15" spans="1:5" ht="18.75" customHeight="1">
      <c r="A15" s="113"/>
      <c r="B15" s="64" t="s">
        <v>134</v>
      </c>
      <c r="C15" s="110"/>
      <c r="D15" s="416">
        <v>1663617</v>
      </c>
      <c r="E15" s="417"/>
    </row>
    <row r="16" spans="1:5" ht="18.75" customHeight="1">
      <c r="A16" s="113"/>
      <c r="B16" s="110" t="s">
        <v>135</v>
      </c>
      <c r="C16" s="110"/>
      <c r="D16" s="416">
        <v>37832</v>
      </c>
      <c r="E16" s="417"/>
    </row>
    <row r="17" spans="1:5" ht="18.75" customHeight="1">
      <c r="A17" s="113"/>
      <c r="B17" s="114" t="s">
        <v>208</v>
      </c>
      <c r="C17" s="110"/>
      <c r="D17" s="416">
        <v>597172</v>
      </c>
      <c r="E17" s="417"/>
    </row>
    <row r="18" spans="1:5" ht="18.75" customHeight="1">
      <c r="A18" s="113"/>
      <c r="B18" s="110" t="s">
        <v>193</v>
      </c>
      <c r="C18" s="110"/>
      <c r="D18" s="416">
        <v>184323</v>
      </c>
      <c r="E18" s="417"/>
    </row>
    <row r="19" spans="1:5" ht="18.75" customHeight="1">
      <c r="A19" s="113"/>
      <c r="B19" s="110" t="s">
        <v>209</v>
      </c>
      <c r="C19" s="110"/>
      <c r="D19" s="416">
        <v>1947383</v>
      </c>
      <c r="E19" s="417"/>
    </row>
    <row r="20" spans="1:5" ht="18.75" customHeight="1">
      <c r="A20" s="113"/>
      <c r="B20" s="110" t="s">
        <v>137</v>
      </c>
      <c r="C20" s="110"/>
      <c r="D20" s="416">
        <v>64073</v>
      </c>
      <c r="E20" s="417"/>
    </row>
    <row r="21" spans="1:5" ht="18.75" customHeight="1">
      <c r="A21" s="113"/>
      <c r="B21" s="110" t="s">
        <v>138</v>
      </c>
      <c r="C21" s="110"/>
      <c r="D21" s="416">
        <v>132312</v>
      </c>
      <c r="E21" s="417"/>
    </row>
    <row r="22" spans="1:5" s="122" customFormat="1" ht="18.75" customHeight="1">
      <c r="A22" s="121"/>
      <c r="B22" s="120" t="s">
        <v>210</v>
      </c>
      <c r="C22" s="120"/>
      <c r="D22" s="416">
        <v>100000</v>
      </c>
      <c r="E22" s="417"/>
    </row>
    <row r="23" spans="1:5" s="122" customFormat="1" ht="18.75" customHeight="1">
      <c r="A23" s="121"/>
      <c r="B23" s="120" t="s">
        <v>226</v>
      </c>
      <c r="C23" s="120"/>
      <c r="D23" s="416">
        <v>3000</v>
      </c>
      <c r="E23" s="417"/>
    </row>
    <row r="24" spans="1:5" ht="18.75" customHeight="1">
      <c r="A24" s="113"/>
      <c r="B24" s="110" t="s">
        <v>139</v>
      </c>
      <c r="C24" s="110"/>
      <c r="D24" s="416">
        <v>810878</v>
      </c>
      <c r="E24" s="417"/>
    </row>
    <row r="25" spans="1:5" ht="18.75" customHeight="1">
      <c r="A25" s="115"/>
      <c r="B25" s="116" t="s">
        <v>140</v>
      </c>
      <c r="C25" s="116"/>
      <c r="D25" s="416">
        <v>-2656643</v>
      </c>
      <c r="E25" s="417"/>
    </row>
    <row r="26" spans="1:5" s="122" customFormat="1" ht="18.75" customHeight="1">
      <c r="A26" s="123"/>
      <c r="B26" s="124" t="s">
        <v>141</v>
      </c>
      <c r="C26" s="125"/>
      <c r="D26" s="422">
        <f>SUM(D13:E25)</f>
        <v>6396176</v>
      </c>
      <c r="E26" s="423"/>
    </row>
    <row r="27" spans="1:5" s="122" customFormat="1" ht="18.75" customHeight="1" thickBot="1">
      <c r="A27" s="126"/>
      <c r="B27" s="127" t="s">
        <v>142</v>
      </c>
      <c r="C27" s="127"/>
      <c r="D27" s="418">
        <f>D26-D12</f>
        <v>-137195</v>
      </c>
      <c r="E27" s="419"/>
    </row>
    <row r="28" spans="4:5" s="122" customFormat="1" ht="18.75" customHeight="1" thickBot="1">
      <c r="D28" s="128"/>
      <c r="E28" s="128"/>
    </row>
    <row r="29" spans="1:5" s="122" customFormat="1" ht="18.75" customHeight="1">
      <c r="A29" s="129"/>
      <c r="B29" s="420" t="s">
        <v>143</v>
      </c>
      <c r="C29" s="420"/>
      <c r="D29" s="420"/>
      <c r="E29" s="324"/>
    </row>
    <row r="30" spans="1:5" s="122" customFormat="1" ht="18.75" customHeight="1">
      <c r="A30" s="121"/>
      <c r="B30" s="65" t="s">
        <v>144</v>
      </c>
      <c r="C30" s="120"/>
      <c r="D30" s="416">
        <v>5472608</v>
      </c>
      <c r="E30" s="417"/>
    </row>
    <row r="31" spans="1:5" s="122" customFormat="1" ht="18.75" customHeight="1">
      <c r="A31" s="121"/>
      <c r="B31" s="65" t="s">
        <v>145</v>
      </c>
      <c r="C31" s="120"/>
      <c r="D31" s="416">
        <v>92720</v>
      </c>
      <c r="E31" s="417"/>
    </row>
    <row r="32" spans="1:5" s="122" customFormat="1" ht="18.75" customHeight="1">
      <c r="A32" s="121"/>
      <c r="B32" s="120" t="s">
        <v>211</v>
      </c>
      <c r="C32" s="120"/>
      <c r="D32" s="416">
        <v>0</v>
      </c>
      <c r="E32" s="417"/>
    </row>
    <row r="33" spans="1:5" s="122" customFormat="1" ht="18.75" customHeight="1">
      <c r="A33" s="121"/>
      <c r="B33" s="120" t="s">
        <v>212</v>
      </c>
      <c r="C33" s="120"/>
      <c r="D33" s="416">
        <v>0</v>
      </c>
      <c r="E33" s="417"/>
    </row>
    <row r="34" spans="1:5" s="122" customFormat="1" ht="18.75" customHeight="1">
      <c r="A34" s="121"/>
      <c r="B34" s="120" t="s">
        <v>213</v>
      </c>
      <c r="C34" s="120"/>
      <c r="D34" s="416">
        <v>0</v>
      </c>
      <c r="E34" s="417"/>
    </row>
    <row r="35" spans="1:5" s="122" customFormat="1" ht="18.75" customHeight="1">
      <c r="A35" s="121"/>
      <c r="B35" s="120" t="s">
        <v>214</v>
      </c>
      <c r="C35" s="120"/>
      <c r="D35" s="416">
        <v>0</v>
      </c>
      <c r="E35" s="417"/>
    </row>
    <row r="36" spans="1:5" s="122" customFormat="1" ht="18.75" customHeight="1">
      <c r="A36" s="121"/>
      <c r="B36" s="233" t="s">
        <v>132</v>
      </c>
      <c r="C36" s="120"/>
      <c r="D36" s="416">
        <v>0</v>
      </c>
      <c r="E36" s="417"/>
    </row>
    <row r="37" spans="1:5" s="122" customFormat="1" ht="18.75" customHeight="1">
      <c r="A37" s="117"/>
      <c r="B37" s="118" t="s">
        <v>133</v>
      </c>
      <c r="C37" s="131"/>
      <c r="D37" s="422">
        <f>SUM(D30:E36)</f>
        <v>5565328</v>
      </c>
      <c r="E37" s="423"/>
    </row>
    <row r="38" spans="1:5" s="122" customFormat="1" ht="18.75" customHeight="1">
      <c r="A38" s="123"/>
      <c r="B38" s="64" t="s">
        <v>134</v>
      </c>
      <c r="C38" s="132"/>
      <c r="D38" s="416">
        <v>760833</v>
      </c>
      <c r="E38" s="417"/>
    </row>
    <row r="39" spans="1:5" s="122" customFormat="1" ht="18.75" customHeight="1">
      <c r="A39" s="121"/>
      <c r="B39" s="110" t="s">
        <v>138</v>
      </c>
      <c r="C39" s="133"/>
      <c r="D39" s="416">
        <v>193686</v>
      </c>
      <c r="E39" s="417"/>
    </row>
    <row r="40" spans="1:5" s="122" customFormat="1" ht="18.75" customHeight="1">
      <c r="A40" s="121"/>
      <c r="B40" s="120" t="s">
        <v>210</v>
      </c>
      <c r="C40" s="120"/>
      <c r="D40" s="416">
        <v>0</v>
      </c>
      <c r="E40" s="417"/>
    </row>
    <row r="41" spans="1:5" s="122" customFormat="1" ht="18.75" customHeight="1">
      <c r="A41" s="121"/>
      <c r="B41" s="120" t="s">
        <v>139</v>
      </c>
      <c r="C41" s="133"/>
      <c r="D41" s="416">
        <v>2824723</v>
      </c>
      <c r="E41" s="417"/>
    </row>
    <row r="42" spans="1:5" s="122" customFormat="1" ht="18.75" customHeight="1">
      <c r="A42" s="134"/>
      <c r="B42" s="135" t="s">
        <v>140</v>
      </c>
      <c r="C42" s="136"/>
      <c r="D42" s="416">
        <v>2844216</v>
      </c>
      <c r="E42" s="417"/>
    </row>
    <row r="43" spans="1:5" s="122" customFormat="1" ht="18.75" customHeight="1">
      <c r="A43" s="117"/>
      <c r="B43" s="118" t="s">
        <v>141</v>
      </c>
      <c r="C43" s="131"/>
      <c r="D43" s="422">
        <f>SUM(D38:E42)</f>
        <v>6623458</v>
      </c>
      <c r="E43" s="423"/>
    </row>
    <row r="44" spans="1:5" s="122" customFormat="1" ht="18.75" customHeight="1" thickBot="1">
      <c r="A44" s="126"/>
      <c r="B44" s="127" t="s">
        <v>146</v>
      </c>
      <c r="C44" s="137"/>
      <c r="D44" s="418">
        <f>D43-D37</f>
        <v>1058130</v>
      </c>
      <c r="E44" s="419"/>
    </row>
    <row r="45" spans="4:5" s="122" customFormat="1" ht="18.75" customHeight="1" thickBot="1">
      <c r="D45" s="128"/>
      <c r="E45" s="128"/>
    </row>
    <row r="46" spans="1:5" s="122" customFormat="1" ht="18.75" customHeight="1">
      <c r="A46" s="129"/>
      <c r="B46" s="420" t="s">
        <v>147</v>
      </c>
      <c r="C46" s="420"/>
      <c r="D46" s="420"/>
      <c r="E46" s="324"/>
    </row>
    <row r="47" spans="1:5" s="122" customFormat="1" ht="18.75" customHeight="1">
      <c r="A47" s="121"/>
      <c r="B47" s="120" t="s">
        <v>148</v>
      </c>
      <c r="C47" s="120"/>
      <c r="D47" s="416">
        <v>0</v>
      </c>
      <c r="E47" s="417"/>
    </row>
    <row r="48" spans="1:5" s="122" customFormat="1" ht="18.75" customHeight="1">
      <c r="A48" s="121"/>
      <c r="B48" s="120" t="s">
        <v>149</v>
      </c>
      <c r="C48" s="120"/>
      <c r="D48" s="416">
        <v>53153</v>
      </c>
      <c r="E48" s="417"/>
    </row>
    <row r="49" spans="1:5" s="122" customFormat="1" ht="18.75" customHeight="1">
      <c r="A49" s="121"/>
      <c r="B49" s="120" t="s">
        <v>150</v>
      </c>
      <c r="C49" s="120"/>
      <c r="D49" s="416">
        <v>389209</v>
      </c>
      <c r="E49" s="417"/>
    </row>
    <row r="50" spans="1:5" s="122" customFormat="1" ht="18.75" customHeight="1">
      <c r="A50" s="121"/>
      <c r="B50" s="65" t="s">
        <v>151</v>
      </c>
      <c r="C50" s="120"/>
      <c r="D50" s="416">
        <v>8</v>
      </c>
      <c r="E50" s="417"/>
    </row>
    <row r="51" spans="1:5" s="122" customFormat="1" ht="18.75" customHeight="1">
      <c r="A51" s="121"/>
      <c r="B51" s="120" t="s">
        <v>152</v>
      </c>
      <c r="C51" s="120"/>
      <c r="D51" s="416">
        <v>527797</v>
      </c>
      <c r="E51" s="417"/>
    </row>
    <row r="52" spans="1:5" s="122" customFormat="1" ht="18.75" customHeight="1">
      <c r="A52" s="121"/>
      <c r="B52" s="120" t="s">
        <v>215</v>
      </c>
      <c r="C52" s="120"/>
      <c r="D52" s="416">
        <v>45880</v>
      </c>
      <c r="E52" s="417"/>
    </row>
    <row r="53" spans="1:5" s="122" customFormat="1" ht="18.75" customHeight="1">
      <c r="A53" s="121"/>
      <c r="B53" s="120" t="s">
        <v>216</v>
      </c>
      <c r="C53" s="120"/>
      <c r="D53" s="416">
        <v>4000</v>
      </c>
      <c r="E53" s="417"/>
    </row>
    <row r="54" spans="1:5" s="122" customFormat="1" ht="18.75" customHeight="1">
      <c r="A54" s="121"/>
      <c r="B54" s="233" t="s">
        <v>347</v>
      </c>
      <c r="C54" s="120"/>
      <c r="D54" s="416">
        <v>0</v>
      </c>
      <c r="E54" s="417"/>
    </row>
    <row r="55" spans="1:5" s="122" customFormat="1" ht="18.75" customHeight="1">
      <c r="A55" s="121"/>
      <c r="B55" s="120" t="s">
        <v>217</v>
      </c>
      <c r="C55" s="120"/>
      <c r="D55" s="416">
        <v>0</v>
      </c>
      <c r="E55" s="417"/>
    </row>
    <row r="56" spans="1:5" s="122" customFormat="1" ht="18.75" customHeight="1">
      <c r="A56" s="134"/>
      <c r="B56" s="120" t="s">
        <v>132</v>
      </c>
      <c r="C56" s="135"/>
      <c r="D56" s="416">
        <v>0</v>
      </c>
      <c r="E56" s="417"/>
    </row>
    <row r="57" spans="1:5" s="122" customFormat="1" ht="18.75" customHeight="1">
      <c r="A57" s="117"/>
      <c r="B57" s="118" t="s">
        <v>133</v>
      </c>
      <c r="C57" s="119"/>
      <c r="D57" s="422">
        <f>SUM(D47:E56)</f>
        <v>1020047</v>
      </c>
      <c r="E57" s="423"/>
    </row>
    <row r="58" spans="1:5" s="122" customFormat="1" ht="18.75" customHeight="1">
      <c r="A58" s="123"/>
      <c r="B58" s="64" t="s">
        <v>134</v>
      </c>
      <c r="C58" s="132"/>
      <c r="D58" s="416">
        <v>75345</v>
      </c>
      <c r="E58" s="417"/>
    </row>
    <row r="59" spans="1:5" s="122" customFormat="1" ht="18.75" customHeight="1">
      <c r="A59" s="121"/>
      <c r="B59" s="120" t="s">
        <v>153</v>
      </c>
      <c r="C59" s="133"/>
      <c r="D59" s="416">
        <v>50941</v>
      </c>
      <c r="E59" s="417"/>
    </row>
    <row r="60" spans="1:5" s="122" customFormat="1" ht="18.75" customHeight="1">
      <c r="A60" s="121"/>
      <c r="B60" s="120" t="s">
        <v>139</v>
      </c>
      <c r="C60" s="133"/>
      <c r="D60" s="416">
        <v>5461</v>
      </c>
      <c r="E60" s="417"/>
    </row>
    <row r="61" spans="1:5" s="122" customFormat="1" ht="18.75" customHeight="1">
      <c r="A61" s="121"/>
      <c r="B61" s="110" t="s">
        <v>138</v>
      </c>
      <c r="C61" s="133"/>
      <c r="D61" s="416">
        <v>3000</v>
      </c>
      <c r="E61" s="417"/>
    </row>
    <row r="62" spans="1:5" s="122" customFormat="1" ht="18.75" customHeight="1">
      <c r="A62" s="121"/>
      <c r="B62" s="120" t="s">
        <v>210</v>
      </c>
      <c r="C62" s="120"/>
      <c r="D62" s="416">
        <v>0</v>
      </c>
      <c r="E62" s="417"/>
    </row>
    <row r="63" spans="1:5" s="122" customFormat="1" ht="18.75" customHeight="1">
      <c r="A63" s="121"/>
      <c r="B63" s="120" t="s">
        <v>227</v>
      </c>
      <c r="C63" s="133"/>
      <c r="D63" s="416">
        <v>1907</v>
      </c>
      <c r="E63" s="417"/>
    </row>
    <row r="64" spans="1:5" s="122" customFormat="1" ht="18.75" customHeight="1">
      <c r="A64" s="121"/>
      <c r="B64" s="120" t="s">
        <v>219</v>
      </c>
      <c r="C64" s="133"/>
      <c r="D64" s="416">
        <v>0</v>
      </c>
      <c r="E64" s="417"/>
    </row>
    <row r="65" spans="1:5" s="122" customFormat="1" ht="18.75" customHeight="1">
      <c r="A65" s="134"/>
      <c r="B65" s="135" t="s">
        <v>140</v>
      </c>
      <c r="C65" s="136"/>
      <c r="D65" s="416">
        <v>11110</v>
      </c>
      <c r="E65" s="417"/>
    </row>
    <row r="66" spans="1:5" s="122" customFormat="1" ht="18.75" customHeight="1">
      <c r="A66" s="117"/>
      <c r="B66" s="118" t="s">
        <v>141</v>
      </c>
      <c r="C66" s="131"/>
      <c r="D66" s="422">
        <f>SUM(D58:E65)</f>
        <v>147764</v>
      </c>
      <c r="E66" s="423"/>
    </row>
    <row r="67" spans="1:5" s="122" customFormat="1" ht="18.75" customHeight="1" thickBot="1">
      <c r="A67" s="126"/>
      <c r="B67" s="127" t="s">
        <v>155</v>
      </c>
      <c r="C67" s="137"/>
      <c r="D67" s="418">
        <f>D66-D57</f>
        <v>-872283</v>
      </c>
      <c r="E67" s="419"/>
    </row>
    <row r="68" spans="4:5" s="122" customFormat="1" ht="18.75" customHeight="1" thickBot="1">
      <c r="D68" s="128"/>
      <c r="E68" s="128"/>
    </row>
    <row r="69" spans="1:5" s="122" customFormat="1" ht="18.75" customHeight="1" thickBot="1">
      <c r="A69" s="139"/>
      <c r="B69" s="234" t="s">
        <v>235</v>
      </c>
      <c r="C69" s="140"/>
      <c r="D69" s="386">
        <v>0</v>
      </c>
      <c r="E69" s="387"/>
    </row>
    <row r="70" spans="1:5" s="122" customFormat="1" ht="18.75" customHeight="1">
      <c r="A70" s="129"/>
      <c r="B70" s="138" t="s">
        <v>220</v>
      </c>
      <c r="C70" s="138"/>
      <c r="D70" s="437">
        <f>D27+D44+D67+D69</f>
        <v>48652</v>
      </c>
      <c r="E70" s="438"/>
    </row>
    <row r="71" spans="1:5" s="122" customFormat="1" ht="18.75" customHeight="1">
      <c r="A71" s="117"/>
      <c r="B71" s="119" t="s">
        <v>221</v>
      </c>
      <c r="C71" s="119"/>
      <c r="D71" s="435">
        <v>5511922</v>
      </c>
      <c r="E71" s="436"/>
    </row>
    <row r="72" spans="1:5" s="122" customFormat="1" ht="18.75" customHeight="1" thickBot="1">
      <c r="A72" s="121"/>
      <c r="B72" s="120" t="s">
        <v>228</v>
      </c>
      <c r="C72" s="120"/>
      <c r="D72" s="445">
        <v>-48129</v>
      </c>
      <c r="E72" s="446"/>
    </row>
    <row r="73" spans="1:5" s="122" customFormat="1" ht="18.75" customHeight="1" thickBot="1">
      <c r="A73" s="139"/>
      <c r="B73" s="140" t="s">
        <v>222</v>
      </c>
      <c r="C73" s="141"/>
      <c r="D73" s="433">
        <f>D70+D71+D72</f>
        <v>5512445</v>
      </c>
      <c r="E73" s="434"/>
    </row>
    <row r="74" spans="4:5" s="122" customFormat="1" ht="13.5">
      <c r="D74" s="128"/>
      <c r="E74" s="128"/>
    </row>
    <row r="75" spans="1:5" s="62" customFormat="1" ht="18.75" customHeight="1">
      <c r="A75" s="142" t="s">
        <v>88</v>
      </c>
      <c r="D75" s="63"/>
      <c r="E75" s="63"/>
    </row>
    <row r="76" spans="1:5" s="62" customFormat="1" ht="18.75" customHeight="1">
      <c r="A76" s="62" t="s">
        <v>62</v>
      </c>
      <c r="D76" s="63"/>
      <c r="E76" s="63"/>
    </row>
    <row r="77" spans="4:5" s="122" customFormat="1" ht="13.5">
      <c r="D77" s="128"/>
      <c r="E77" s="128"/>
    </row>
    <row r="78" spans="4:5" s="122" customFormat="1" ht="13.5">
      <c r="D78" s="128"/>
      <c r="E78" s="128"/>
    </row>
  </sheetData>
  <sheetProtection/>
  <mergeCells count="69">
    <mergeCell ref="D61:E61"/>
    <mergeCell ref="D37:E37"/>
    <mergeCell ref="D35:E35"/>
    <mergeCell ref="D54:E54"/>
    <mergeCell ref="D56:E56"/>
    <mergeCell ref="D52:E52"/>
    <mergeCell ref="D59:E59"/>
    <mergeCell ref="D60:E60"/>
    <mergeCell ref="D38:E38"/>
    <mergeCell ref="D39:E39"/>
    <mergeCell ref="D34:E34"/>
    <mergeCell ref="D36:E36"/>
    <mergeCell ref="D40:E40"/>
    <mergeCell ref="D50:E50"/>
    <mergeCell ref="D51:E51"/>
    <mergeCell ref="D49:E49"/>
    <mergeCell ref="D42:E42"/>
    <mergeCell ref="D43:E43"/>
    <mergeCell ref="D44:E44"/>
    <mergeCell ref="B46:D46"/>
    <mergeCell ref="D22:E22"/>
    <mergeCell ref="D23:E23"/>
    <mergeCell ref="D31:E31"/>
    <mergeCell ref="D32:E32"/>
    <mergeCell ref="D24:E24"/>
    <mergeCell ref="D25:E25"/>
    <mergeCell ref="D26:E26"/>
    <mergeCell ref="D27:E27"/>
    <mergeCell ref="D71:E71"/>
    <mergeCell ref="D73:E73"/>
    <mergeCell ref="D72:E72"/>
    <mergeCell ref="D66:E66"/>
    <mergeCell ref="D69:E69"/>
    <mergeCell ref="D67:E67"/>
    <mergeCell ref="D70:E70"/>
    <mergeCell ref="D65:E65"/>
    <mergeCell ref="D47:E47"/>
    <mergeCell ref="D48:E48"/>
    <mergeCell ref="D57:E57"/>
    <mergeCell ref="D58:E58"/>
    <mergeCell ref="D53:E53"/>
    <mergeCell ref="D55:E55"/>
    <mergeCell ref="D62:E62"/>
    <mergeCell ref="D63:E63"/>
    <mergeCell ref="D64:E64"/>
    <mergeCell ref="D41:E41"/>
    <mergeCell ref="D33:E33"/>
    <mergeCell ref="D10:E10"/>
    <mergeCell ref="D11:E11"/>
    <mergeCell ref="B29:D29"/>
    <mergeCell ref="D30:E30"/>
    <mergeCell ref="D14:E14"/>
    <mergeCell ref="D15:E15"/>
    <mergeCell ref="D16:E16"/>
    <mergeCell ref="D17:E17"/>
    <mergeCell ref="D20:E20"/>
    <mergeCell ref="D21:E21"/>
    <mergeCell ref="D12:E12"/>
    <mergeCell ref="D13:E13"/>
    <mergeCell ref="D18:E18"/>
    <mergeCell ref="D19:E19"/>
    <mergeCell ref="D8:E8"/>
    <mergeCell ref="D9:E9"/>
    <mergeCell ref="A1:E1"/>
    <mergeCell ref="A2:E2"/>
    <mergeCell ref="A3:E3"/>
    <mergeCell ref="B5:D5"/>
    <mergeCell ref="D6:E6"/>
    <mergeCell ref="D7:E7"/>
  </mergeCells>
  <printOptions horizontalCentered="1"/>
  <pageMargins left="0.5905511811023623" right="0.3937007874015748" top="0.5905511811023623" bottom="0.3937007874015748" header="0.3937007874015748" footer="0.1968503937007874"/>
  <pageSetup fitToHeight="1" fitToWidth="1" horizontalDpi="300" verticalDpi="300" orientation="portrait" paperSize="9" scale="57" r:id="rId2"/>
  <headerFooter alignWithMargins="0">
    <oddHeader>&amp;L&amp;14　　　&amp;A</oddHeader>
  </headerFooter>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R32"/>
  <sheetViews>
    <sheetView zoomScalePageLayoutView="0" workbookViewId="0" topLeftCell="A1">
      <selection activeCell="A1" sqref="A1:O1"/>
    </sheetView>
  </sheetViews>
  <sheetFormatPr defaultColWidth="9.00390625" defaultRowHeight="13.5"/>
  <cols>
    <col min="1" max="1" width="3.625" style="4" customWidth="1"/>
    <col min="2" max="2" width="24.625" style="4" customWidth="1"/>
    <col min="3" max="16" width="12.625" style="4" customWidth="1"/>
    <col min="17" max="17" width="2.25390625" style="4" customWidth="1"/>
    <col min="18" max="16384" width="9.00390625" style="4" customWidth="1"/>
  </cols>
  <sheetData>
    <row r="1" spans="1:15" s="275" customFormat="1" ht="21">
      <c r="A1" s="364" t="s">
        <v>302</v>
      </c>
      <c r="B1" s="364"/>
      <c r="C1" s="364"/>
      <c r="D1" s="364"/>
      <c r="E1" s="364"/>
      <c r="F1" s="364"/>
      <c r="G1" s="364"/>
      <c r="H1" s="364"/>
      <c r="I1" s="364"/>
      <c r="J1" s="364"/>
      <c r="K1" s="364"/>
      <c r="L1" s="364"/>
      <c r="M1" s="364"/>
      <c r="N1" s="364"/>
      <c r="O1" s="364"/>
    </row>
    <row r="2" spans="1:18" s="2" customFormat="1" ht="18.75" customHeight="1">
      <c r="A2" s="365" t="s">
        <v>354</v>
      </c>
      <c r="B2" s="366"/>
      <c r="C2" s="366"/>
      <c r="D2" s="366"/>
      <c r="E2" s="366"/>
      <c r="F2" s="366"/>
      <c r="G2" s="366"/>
      <c r="H2" s="366"/>
      <c r="I2" s="366"/>
      <c r="J2" s="366"/>
      <c r="K2" s="366"/>
      <c r="L2" s="366"/>
      <c r="M2" s="366"/>
      <c r="N2" s="366"/>
      <c r="O2" s="366"/>
      <c r="P2" s="1"/>
      <c r="Q2" s="1"/>
      <c r="R2" s="1"/>
    </row>
    <row r="3" spans="1:18" s="2" customFormat="1" ht="18.75" customHeight="1">
      <c r="A3" s="365" t="s">
        <v>355</v>
      </c>
      <c r="B3" s="366"/>
      <c r="C3" s="366"/>
      <c r="D3" s="366"/>
      <c r="E3" s="366"/>
      <c r="F3" s="366"/>
      <c r="G3" s="366"/>
      <c r="H3" s="366"/>
      <c r="I3" s="366"/>
      <c r="J3" s="366"/>
      <c r="K3" s="366"/>
      <c r="L3" s="366"/>
      <c r="M3" s="366"/>
      <c r="N3" s="366"/>
      <c r="O3" s="366"/>
      <c r="P3" s="1"/>
      <c r="Q3" s="1"/>
      <c r="R3" s="1"/>
    </row>
    <row r="4" spans="1:15" ht="24.75" customHeight="1">
      <c r="A4" s="3" t="s">
        <v>44</v>
      </c>
      <c r="K4" s="5"/>
      <c r="L4" s="5"/>
      <c r="O4" s="276" t="s">
        <v>1</v>
      </c>
    </row>
    <row r="5" spans="1:16" s="1" customFormat="1" ht="27">
      <c r="A5" s="6"/>
      <c r="B5" s="7"/>
      <c r="C5" s="6" t="s">
        <v>45</v>
      </c>
      <c r="D5" s="8" t="s">
        <v>46</v>
      </c>
      <c r="E5" s="9" t="s">
        <v>47</v>
      </c>
      <c r="F5" s="6" t="s">
        <v>48</v>
      </c>
      <c r="G5" s="6" t="s">
        <v>49</v>
      </c>
      <c r="H5" s="6" t="s">
        <v>50</v>
      </c>
      <c r="I5" s="6" t="s">
        <v>51</v>
      </c>
      <c r="J5" s="6" t="s">
        <v>52</v>
      </c>
      <c r="K5" s="6" t="s">
        <v>53</v>
      </c>
      <c r="L5" s="6" t="s">
        <v>224</v>
      </c>
      <c r="M5" s="6" t="s">
        <v>54</v>
      </c>
      <c r="N5" s="9" t="s">
        <v>89</v>
      </c>
      <c r="O5" s="232" t="s">
        <v>223</v>
      </c>
      <c r="P5" s="10"/>
    </row>
    <row r="6" spans="1:16" ht="26.25" customHeight="1">
      <c r="A6" s="11"/>
      <c r="B6" s="12" t="s">
        <v>90</v>
      </c>
      <c r="C6" s="13">
        <f>SUM(E6:O6)</f>
        <v>612148</v>
      </c>
      <c r="D6" s="14">
        <f aca="true" t="shared" si="0" ref="D6:D22">C6/C$23</f>
        <v>0.1199842019794567</v>
      </c>
      <c r="E6" s="15">
        <v>77892</v>
      </c>
      <c r="F6" s="15">
        <v>49398</v>
      </c>
      <c r="G6" s="15">
        <v>53335</v>
      </c>
      <c r="H6" s="15">
        <v>14835</v>
      </c>
      <c r="I6" s="15">
        <v>47145</v>
      </c>
      <c r="J6" s="15">
        <v>4883</v>
      </c>
      <c r="K6" s="15">
        <v>319039</v>
      </c>
      <c r="L6" s="15">
        <v>45621</v>
      </c>
      <c r="M6" s="16"/>
      <c r="N6" s="16"/>
      <c r="O6" s="15">
        <v>0</v>
      </c>
      <c r="P6" s="17"/>
    </row>
    <row r="7" spans="1:16" ht="26.25" customHeight="1">
      <c r="A7" s="11"/>
      <c r="B7" s="12" t="s">
        <v>303</v>
      </c>
      <c r="C7" s="13">
        <f>SUM(E7:O7)</f>
        <v>10393</v>
      </c>
      <c r="D7" s="14">
        <f t="shared" si="0"/>
        <v>0.002037082227128886</v>
      </c>
      <c r="E7" s="18">
        <v>3057</v>
      </c>
      <c r="F7" s="18">
        <v>3149</v>
      </c>
      <c r="G7" s="18">
        <v>3158</v>
      </c>
      <c r="H7" s="18">
        <v>617</v>
      </c>
      <c r="I7" s="18">
        <v>-223</v>
      </c>
      <c r="J7" s="18">
        <v>0</v>
      </c>
      <c r="K7" s="18">
        <v>654</v>
      </c>
      <c r="L7" s="18">
        <v>-19</v>
      </c>
      <c r="M7" s="19"/>
      <c r="N7" s="19"/>
      <c r="O7" s="18">
        <v>0</v>
      </c>
      <c r="P7" s="17"/>
    </row>
    <row r="8" spans="1:16" ht="26.25" customHeight="1" thickBot="1">
      <c r="A8" s="20" t="s">
        <v>91</v>
      </c>
      <c r="B8" s="21" t="s">
        <v>92</v>
      </c>
      <c r="C8" s="13">
        <f>SUM(E8:O8)</f>
        <v>28633</v>
      </c>
      <c r="D8" s="22">
        <f t="shared" si="0"/>
        <v>0.005612217397227114</v>
      </c>
      <c r="E8" s="18">
        <v>3649</v>
      </c>
      <c r="F8" s="18">
        <v>2297</v>
      </c>
      <c r="G8" s="18">
        <v>2496</v>
      </c>
      <c r="H8" s="18">
        <v>695</v>
      </c>
      <c r="I8" s="18">
        <v>2207</v>
      </c>
      <c r="J8" s="18">
        <v>229</v>
      </c>
      <c r="K8" s="18">
        <v>14921</v>
      </c>
      <c r="L8" s="327">
        <v>2139</v>
      </c>
      <c r="M8" s="19"/>
      <c r="N8" s="19"/>
      <c r="O8" s="18">
        <v>0</v>
      </c>
      <c r="P8" s="17"/>
    </row>
    <row r="9" spans="1:16" ht="26.25" customHeight="1" thickTop="1">
      <c r="A9" s="23"/>
      <c r="B9" s="24" t="s">
        <v>93</v>
      </c>
      <c r="C9" s="25">
        <f aca="true" t="shared" si="1" ref="C9:L9">SUM(C6:C8)</f>
        <v>651174</v>
      </c>
      <c r="D9" s="26">
        <f t="shared" si="0"/>
        <v>0.1276335016038127</v>
      </c>
      <c r="E9" s="25">
        <f t="shared" si="1"/>
        <v>84598</v>
      </c>
      <c r="F9" s="25">
        <f t="shared" si="1"/>
        <v>54844</v>
      </c>
      <c r="G9" s="25">
        <f t="shared" si="1"/>
        <v>58989</v>
      </c>
      <c r="H9" s="25">
        <f t="shared" si="1"/>
        <v>16147</v>
      </c>
      <c r="I9" s="25">
        <f t="shared" si="1"/>
        <v>49129</v>
      </c>
      <c r="J9" s="25">
        <f t="shared" si="1"/>
        <v>5112</v>
      </c>
      <c r="K9" s="25">
        <f t="shared" si="1"/>
        <v>334614</v>
      </c>
      <c r="L9" s="25">
        <f t="shared" si="1"/>
        <v>47741</v>
      </c>
      <c r="M9" s="27"/>
      <c r="N9" s="27"/>
      <c r="O9" s="25">
        <f>SUM(O6:O8)</f>
        <v>0</v>
      </c>
      <c r="P9" s="17"/>
    </row>
    <row r="10" spans="1:16" ht="26.25" customHeight="1">
      <c r="A10" s="28"/>
      <c r="B10" s="13" t="s">
        <v>94</v>
      </c>
      <c r="C10" s="13">
        <f>SUM(E10:O10)</f>
        <v>752136</v>
      </c>
      <c r="D10" s="14">
        <f t="shared" si="0"/>
        <v>0.14742258038908995</v>
      </c>
      <c r="E10" s="15">
        <v>54562</v>
      </c>
      <c r="F10" s="15">
        <v>111026</v>
      </c>
      <c r="G10" s="15">
        <v>133053</v>
      </c>
      <c r="H10" s="15">
        <v>34561</v>
      </c>
      <c r="I10" s="15">
        <v>147136</v>
      </c>
      <c r="J10" s="15">
        <v>31112</v>
      </c>
      <c r="K10" s="15">
        <v>238941</v>
      </c>
      <c r="L10" s="15">
        <v>1745</v>
      </c>
      <c r="M10" s="16"/>
      <c r="N10" s="16"/>
      <c r="O10" s="15">
        <v>0</v>
      </c>
      <c r="P10" s="17"/>
    </row>
    <row r="11" spans="1:16" ht="26.25" customHeight="1">
      <c r="A11" s="367" t="s">
        <v>95</v>
      </c>
      <c r="B11" s="13" t="s">
        <v>96</v>
      </c>
      <c r="C11" s="13">
        <f>SUM(E11:O11)</f>
        <v>68440</v>
      </c>
      <c r="D11" s="14">
        <f t="shared" si="0"/>
        <v>0.01341459709657471</v>
      </c>
      <c r="E11" s="15">
        <v>58213</v>
      </c>
      <c r="F11" s="15">
        <v>0</v>
      </c>
      <c r="G11" s="15">
        <v>0</v>
      </c>
      <c r="H11" s="15">
        <v>0</v>
      </c>
      <c r="I11" s="15">
        <v>10227</v>
      </c>
      <c r="J11" s="15">
        <v>0</v>
      </c>
      <c r="K11" s="15">
        <v>0</v>
      </c>
      <c r="L11" s="15">
        <v>0</v>
      </c>
      <c r="M11" s="16"/>
      <c r="N11" s="16"/>
      <c r="O11" s="16"/>
      <c r="P11" s="17"/>
    </row>
    <row r="12" spans="1:16" ht="26.25" customHeight="1" thickBot="1">
      <c r="A12" s="368"/>
      <c r="B12" s="29" t="s">
        <v>97</v>
      </c>
      <c r="C12" s="29">
        <f>SUM(E12:O12)</f>
        <v>1022429</v>
      </c>
      <c r="D12" s="30">
        <f t="shared" si="0"/>
        <v>0.20040141868576541</v>
      </c>
      <c r="E12" s="31">
        <v>241544</v>
      </c>
      <c r="F12" s="31">
        <v>100452</v>
      </c>
      <c r="G12" s="31">
        <v>15194</v>
      </c>
      <c r="H12" s="31">
        <v>743</v>
      </c>
      <c r="I12" s="31">
        <v>556233</v>
      </c>
      <c r="J12" s="31">
        <v>19918</v>
      </c>
      <c r="K12" s="31">
        <v>88345</v>
      </c>
      <c r="L12" s="31">
        <v>0</v>
      </c>
      <c r="M12" s="32"/>
      <c r="N12" s="32"/>
      <c r="O12" s="32"/>
      <c r="P12" s="17"/>
    </row>
    <row r="13" spans="1:16" ht="26.25" customHeight="1" thickTop="1">
      <c r="A13" s="23"/>
      <c r="B13" s="24" t="s">
        <v>93</v>
      </c>
      <c r="C13" s="23">
        <f aca="true" t="shared" si="2" ref="C13:L13">SUM(C10:C12)</f>
        <v>1843005</v>
      </c>
      <c r="D13" s="33">
        <f t="shared" si="0"/>
        <v>0.36123859617143006</v>
      </c>
      <c r="E13" s="23">
        <f t="shared" si="2"/>
        <v>354319</v>
      </c>
      <c r="F13" s="23">
        <f t="shared" si="2"/>
        <v>211478</v>
      </c>
      <c r="G13" s="23">
        <f t="shared" si="2"/>
        <v>148247</v>
      </c>
      <c r="H13" s="23">
        <f t="shared" si="2"/>
        <v>35304</v>
      </c>
      <c r="I13" s="23">
        <f t="shared" si="2"/>
        <v>713596</v>
      </c>
      <c r="J13" s="23">
        <f t="shared" si="2"/>
        <v>51030</v>
      </c>
      <c r="K13" s="23">
        <f t="shared" si="2"/>
        <v>327286</v>
      </c>
      <c r="L13" s="23">
        <f t="shared" si="2"/>
        <v>1745</v>
      </c>
      <c r="M13" s="34"/>
      <c r="N13" s="34"/>
      <c r="O13" s="23">
        <f>SUM(O10:O12)</f>
        <v>0</v>
      </c>
      <c r="P13" s="17"/>
    </row>
    <row r="14" spans="1:16" ht="26.25" customHeight="1">
      <c r="A14" s="28"/>
      <c r="B14" s="35" t="s">
        <v>98</v>
      </c>
      <c r="C14" s="13">
        <f>SUM(E14:O14)</f>
        <v>171431</v>
      </c>
      <c r="D14" s="14">
        <f t="shared" si="0"/>
        <v>0.03360137046848187</v>
      </c>
      <c r="E14" s="16"/>
      <c r="F14" s="15">
        <v>5365</v>
      </c>
      <c r="G14" s="15">
        <v>165966</v>
      </c>
      <c r="H14" s="15">
        <v>100</v>
      </c>
      <c r="I14" s="16"/>
      <c r="J14" s="16"/>
      <c r="K14" s="16"/>
      <c r="L14" s="16"/>
      <c r="M14" s="16"/>
      <c r="N14" s="16"/>
      <c r="O14" s="16"/>
      <c r="P14" s="17"/>
    </row>
    <row r="15" spans="1:16" ht="26.25" customHeight="1">
      <c r="A15" s="20"/>
      <c r="B15" s="35" t="s">
        <v>99</v>
      </c>
      <c r="C15" s="13">
        <f>SUM(E15:O15)</f>
        <v>582823</v>
      </c>
      <c r="D15" s="14">
        <f t="shared" si="0"/>
        <v>0.11423634897160963</v>
      </c>
      <c r="E15" s="15">
        <v>1483</v>
      </c>
      <c r="F15" s="15">
        <v>20795</v>
      </c>
      <c r="G15" s="15">
        <v>25728</v>
      </c>
      <c r="H15" s="15">
        <v>106404</v>
      </c>
      <c r="I15" s="15">
        <v>118939</v>
      </c>
      <c r="J15" s="15">
        <v>101834</v>
      </c>
      <c r="K15" s="15">
        <v>206815</v>
      </c>
      <c r="L15" s="15">
        <v>825</v>
      </c>
      <c r="M15" s="16"/>
      <c r="N15" s="16"/>
      <c r="O15" s="15">
        <v>0</v>
      </c>
      <c r="P15" s="17"/>
    </row>
    <row r="16" spans="1:16" ht="26.25" customHeight="1">
      <c r="A16" s="20" t="s">
        <v>304</v>
      </c>
      <c r="B16" s="35" t="s">
        <v>305</v>
      </c>
      <c r="C16" s="13">
        <f>SUM(E16:O16)</f>
        <v>1003349</v>
      </c>
      <c r="D16" s="14">
        <f t="shared" si="0"/>
        <v>0.19666163913283372</v>
      </c>
      <c r="E16" s="15">
        <v>34705</v>
      </c>
      <c r="F16" s="15">
        <v>0</v>
      </c>
      <c r="G16" s="15">
        <v>194073</v>
      </c>
      <c r="H16" s="15">
        <v>597773</v>
      </c>
      <c r="I16" s="15">
        <v>176798</v>
      </c>
      <c r="J16" s="15">
        <v>0</v>
      </c>
      <c r="K16" s="15">
        <v>0</v>
      </c>
      <c r="L16" s="15">
        <v>0</v>
      </c>
      <c r="M16" s="16"/>
      <c r="N16" s="16"/>
      <c r="O16" s="15">
        <v>0</v>
      </c>
      <c r="P16" s="17"/>
    </row>
    <row r="17" spans="1:16" ht="27" customHeight="1" thickBot="1">
      <c r="A17" s="28"/>
      <c r="B17" s="36" t="s">
        <v>100</v>
      </c>
      <c r="C17" s="13">
        <f>SUM(E17:O17)</f>
        <v>92720</v>
      </c>
      <c r="D17" s="14">
        <f t="shared" si="0"/>
        <v>0.01817360378133266</v>
      </c>
      <c r="E17" s="15">
        <v>0</v>
      </c>
      <c r="F17" s="15">
        <v>0</v>
      </c>
      <c r="G17" s="15">
        <v>187</v>
      </c>
      <c r="H17" s="15">
        <v>6795</v>
      </c>
      <c r="I17" s="15">
        <v>72438</v>
      </c>
      <c r="J17" s="15">
        <v>0</v>
      </c>
      <c r="K17" s="15">
        <v>13300</v>
      </c>
      <c r="L17" s="18">
        <v>0</v>
      </c>
      <c r="M17" s="32"/>
      <c r="N17" s="16"/>
      <c r="O17" s="15">
        <v>0</v>
      </c>
      <c r="P17" s="17"/>
    </row>
    <row r="18" spans="1:16" ht="26.25" customHeight="1" thickTop="1">
      <c r="A18" s="23"/>
      <c r="B18" s="24" t="s">
        <v>93</v>
      </c>
      <c r="C18" s="25">
        <f aca="true" t="shared" si="3" ref="C18:L18">SUM(C14:C17)</f>
        <v>1850323</v>
      </c>
      <c r="D18" s="26">
        <f t="shared" si="0"/>
        <v>0.3626729623542579</v>
      </c>
      <c r="E18" s="25">
        <f t="shared" si="3"/>
        <v>36188</v>
      </c>
      <c r="F18" s="25">
        <f t="shared" si="3"/>
        <v>26160</v>
      </c>
      <c r="G18" s="25">
        <f t="shared" si="3"/>
        <v>385954</v>
      </c>
      <c r="H18" s="25">
        <f t="shared" si="3"/>
        <v>711072</v>
      </c>
      <c r="I18" s="25">
        <f t="shared" si="3"/>
        <v>368175</v>
      </c>
      <c r="J18" s="25">
        <f t="shared" si="3"/>
        <v>101834</v>
      </c>
      <c r="K18" s="25">
        <f t="shared" si="3"/>
        <v>220115</v>
      </c>
      <c r="L18" s="25">
        <f t="shared" si="3"/>
        <v>825</v>
      </c>
      <c r="M18" s="27"/>
      <c r="N18" s="27"/>
      <c r="O18" s="25">
        <f>SUM(O14:O17)</f>
        <v>0</v>
      </c>
      <c r="P18" s="17"/>
    </row>
    <row r="19" spans="1:16" ht="26.25" customHeight="1">
      <c r="A19" s="369" t="s">
        <v>66</v>
      </c>
      <c r="B19" s="13" t="s">
        <v>101</v>
      </c>
      <c r="C19" s="13">
        <f>SUM(E19:O19)</f>
        <v>54687</v>
      </c>
      <c r="D19" s="14">
        <f t="shared" si="0"/>
        <v>0.01071893733811194</v>
      </c>
      <c r="E19" s="16"/>
      <c r="F19" s="16"/>
      <c r="G19" s="16"/>
      <c r="H19" s="16"/>
      <c r="I19" s="16"/>
      <c r="J19" s="16"/>
      <c r="K19" s="16"/>
      <c r="L19" s="16"/>
      <c r="M19" s="15">
        <v>54687</v>
      </c>
      <c r="N19" s="16"/>
      <c r="O19" s="16"/>
      <c r="P19" s="17"/>
    </row>
    <row r="20" spans="1:16" ht="26.25" customHeight="1">
      <c r="A20" s="367"/>
      <c r="B20" s="37" t="s">
        <v>67</v>
      </c>
      <c r="C20" s="37">
        <f>N20</f>
        <v>130</v>
      </c>
      <c r="D20" s="22">
        <f t="shared" si="0"/>
        <v>2.548067829565623E-05</v>
      </c>
      <c r="E20" s="19"/>
      <c r="F20" s="19"/>
      <c r="G20" s="19"/>
      <c r="H20" s="19"/>
      <c r="I20" s="19"/>
      <c r="J20" s="19"/>
      <c r="K20" s="19"/>
      <c r="L20" s="19"/>
      <c r="M20" s="19"/>
      <c r="N20" s="18">
        <v>130</v>
      </c>
      <c r="O20" s="19"/>
      <c r="P20" s="17"/>
    </row>
    <row r="21" spans="1:16" ht="26.25" customHeight="1" thickBot="1">
      <c r="A21" s="367"/>
      <c r="B21" s="29" t="s">
        <v>103</v>
      </c>
      <c r="C21" s="29">
        <f>SUM(E21:O21)</f>
        <v>702586</v>
      </c>
      <c r="D21" s="30">
        <f t="shared" si="0"/>
        <v>0.13771052185409174</v>
      </c>
      <c r="E21" s="31">
        <v>319379</v>
      </c>
      <c r="F21" s="31">
        <v>0</v>
      </c>
      <c r="G21" s="31">
        <v>0</v>
      </c>
      <c r="H21" s="31">
        <v>0</v>
      </c>
      <c r="I21" s="31">
        <v>383207</v>
      </c>
      <c r="J21" s="31">
        <v>0</v>
      </c>
      <c r="K21" s="31">
        <v>0</v>
      </c>
      <c r="L21" s="31">
        <v>0</v>
      </c>
      <c r="M21" s="32"/>
      <c r="N21" s="32"/>
      <c r="O21" s="31">
        <v>0</v>
      </c>
      <c r="P21" s="17"/>
    </row>
    <row r="22" spans="1:16" ht="26.25" customHeight="1" thickTop="1">
      <c r="A22" s="23"/>
      <c r="B22" s="38" t="s">
        <v>93</v>
      </c>
      <c r="C22" s="23">
        <f aca="true" t="shared" si="4" ref="C22:N22">SUM(C19:C21)</f>
        <v>757403</v>
      </c>
      <c r="D22" s="33">
        <f t="shared" si="0"/>
        <v>0.14845493987049935</v>
      </c>
      <c r="E22" s="23">
        <f t="shared" si="4"/>
        <v>319379</v>
      </c>
      <c r="F22" s="23">
        <f t="shared" si="4"/>
        <v>0</v>
      </c>
      <c r="G22" s="23">
        <f t="shared" si="4"/>
        <v>0</v>
      </c>
      <c r="H22" s="23">
        <f t="shared" si="4"/>
        <v>0</v>
      </c>
      <c r="I22" s="23">
        <f t="shared" si="4"/>
        <v>383207</v>
      </c>
      <c r="J22" s="23">
        <f t="shared" si="4"/>
        <v>0</v>
      </c>
      <c r="K22" s="23">
        <f t="shared" si="4"/>
        <v>0</v>
      </c>
      <c r="L22" s="23">
        <f t="shared" si="4"/>
        <v>0</v>
      </c>
      <c r="M22" s="23">
        <f t="shared" si="4"/>
        <v>54687</v>
      </c>
      <c r="N22" s="23">
        <f t="shared" si="4"/>
        <v>130</v>
      </c>
      <c r="O22" s="25">
        <f>SUM(O19:O21)</f>
        <v>0</v>
      </c>
      <c r="P22" s="17"/>
    </row>
    <row r="23" spans="1:16" ht="26.25" customHeight="1">
      <c r="A23" s="370" t="s">
        <v>104</v>
      </c>
      <c r="B23" s="371"/>
      <c r="C23" s="13">
        <f>C9+C13+C18+C22</f>
        <v>5101905</v>
      </c>
      <c r="D23" s="19"/>
      <c r="E23" s="13">
        <f aca="true" t="shared" si="5" ref="E23:O23">E9+E13+E18+E22</f>
        <v>794484</v>
      </c>
      <c r="F23" s="13">
        <f t="shared" si="5"/>
        <v>292482</v>
      </c>
      <c r="G23" s="13">
        <f t="shared" si="5"/>
        <v>593190</v>
      </c>
      <c r="H23" s="13">
        <f t="shared" si="5"/>
        <v>762523</v>
      </c>
      <c r="I23" s="13">
        <f t="shared" si="5"/>
        <v>1514107</v>
      </c>
      <c r="J23" s="13">
        <f t="shared" si="5"/>
        <v>157976</v>
      </c>
      <c r="K23" s="13">
        <f t="shared" si="5"/>
        <v>882015</v>
      </c>
      <c r="L23" s="13">
        <f t="shared" si="5"/>
        <v>50311</v>
      </c>
      <c r="M23" s="13">
        <f t="shared" si="5"/>
        <v>54687</v>
      </c>
      <c r="N23" s="13">
        <f t="shared" si="5"/>
        <v>130</v>
      </c>
      <c r="O23" s="13">
        <f t="shared" si="5"/>
        <v>0</v>
      </c>
      <c r="P23" s="17"/>
    </row>
    <row r="24" spans="1:16" ht="26.25" customHeight="1">
      <c r="A24" s="39"/>
      <c r="B24" s="40" t="s">
        <v>105</v>
      </c>
      <c r="C24" s="16"/>
      <c r="D24" s="16"/>
      <c r="E24" s="14">
        <f aca="true" t="shared" si="6" ref="E24:O24">IF($C23=0,0,E23/$C23)</f>
        <v>0.15572300934650882</v>
      </c>
      <c r="F24" s="14">
        <f t="shared" si="6"/>
        <v>0.05732799807130866</v>
      </c>
      <c r="G24" s="14">
        <f t="shared" si="6"/>
        <v>0.11626833506307938</v>
      </c>
      <c r="H24" s="14">
        <f t="shared" si="6"/>
        <v>0.1494584865849129</v>
      </c>
      <c r="I24" s="14">
        <f t="shared" si="6"/>
        <v>0.2967728720938551</v>
      </c>
      <c r="J24" s="14">
        <f t="shared" si="6"/>
        <v>0.03096412026488145</v>
      </c>
      <c r="K24" s="14">
        <f t="shared" si="6"/>
        <v>0.17287954205340947</v>
      </c>
      <c r="L24" s="14">
        <f t="shared" si="6"/>
        <v>0.00986121850563662</v>
      </c>
      <c r="M24" s="14">
        <f t="shared" si="6"/>
        <v>0.01071893733811194</v>
      </c>
      <c r="N24" s="14">
        <f t="shared" si="6"/>
        <v>2.548067829565623E-05</v>
      </c>
      <c r="O24" s="14">
        <f t="shared" si="6"/>
        <v>0</v>
      </c>
      <c r="P24" s="41"/>
    </row>
    <row r="25" ht="13.5">
      <c r="D25" s="42"/>
    </row>
    <row r="26" spans="1:16" ht="27">
      <c r="A26" s="3" t="s">
        <v>106</v>
      </c>
      <c r="K26" s="5"/>
      <c r="L26" s="5"/>
      <c r="P26" s="9" t="s">
        <v>107</v>
      </c>
    </row>
    <row r="27" spans="1:16" ht="26.25" customHeight="1">
      <c r="A27" s="43" t="s">
        <v>91</v>
      </c>
      <c r="B27" s="44" t="s">
        <v>306</v>
      </c>
      <c r="C27" s="13">
        <f>SUM(E27:P27)</f>
        <v>34662</v>
      </c>
      <c r="D27" s="16"/>
      <c r="E27" s="15">
        <v>5055</v>
      </c>
      <c r="F27" s="15">
        <v>1584</v>
      </c>
      <c r="G27" s="15">
        <v>0</v>
      </c>
      <c r="H27" s="15">
        <v>99</v>
      </c>
      <c r="I27" s="15">
        <v>10772</v>
      </c>
      <c r="J27" s="15">
        <v>0</v>
      </c>
      <c r="K27" s="15">
        <v>2654</v>
      </c>
      <c r="L27" s="15">
        <v>0</v>
      </c>
      <c r="M27" s="15">
        <v>0</v>
      </c>
      <c r="N27" s="16"/>
      <c r="O27" s="15">
        <v>0</v>
      </c>
      <c r="P27" s="15">
        <v>14498</v>
      </c>
    </row>
    <row r="28" spans="1:16" ht="26.25" customHeight="1" thickBot="1">
      <c r="A28" s="45" t="s">
        <v>95</v>
      </c>
      <c r="B28" s="277" t="s">
        <v>307</v>
      </c>
      <c r="C28" s="29">
        <f>SUM(E28:P28)</f>
        <v>9106</v>
      </c>
      <c r="D28" s="32"/>
      <c r="E28" s="31">
        <v>0</v>
      </c>
      <c r="F28" s="31">
        <v>89</v>
      </c>
      <c r="G28" s="31">
        <v>54</v>
      </c>
      <c r="H28" s="31">
        <v>0</v>
      </c>
      <c r="I28" s="31">
        <v>454</v>
      </c>
      <c r="J28" s="31">
        <v>0</v>
      </c>
      <c r="K28" s="31">
        <v>8399</v>
      </c>
      <c r="L28" s="31">
        <v>0</v>
      </c>
      <c r="M28" s="31">
        <v>0</v>
      </c>
      <c r="N28" s="32"/>
      <c r="O28" s="31">
        <v>0</v>
      </c>
      <c r="P28" s="31">
        <v>110</v>
      </c>
    </row>
    <row r="29" spans="1:16" ht="26.25" customHeight="1" thickTop="1">
      <c r="A29" s="360" t="s">
        <v>308</v>
      </c>
      <c r="B29" s="361"/>
      <c r="C29" s="23">
        <f>SUM(E29:P29)</f>
        <v>43768</v>
      </c>
      <c r="D29" s="34"/>
      <c r="E29" s="23">
        <f aca="true" t="shared" si="7" ref="E29:M29">E27+E28</f>
        <v>5055</v>
      </c>
      <c r="F29" s="23">
        <f t="shared" si="7"/>
        <v>1673</v>
      </c>
      <c r="G29" s="23">
        <f t="shared" si="7"/>
        <v>54</v>
      </c>
      <c r="H29" s="23">
        <f t="shared" si="7"/>
        <v>99</v>
      </c>
      <c r="I29" s="23">
        <f t="shared" si="7"/>
        <v>11226</v>
      </c>
      <c r="J29" s="23">
        <f t="shared" si="7"/>
        <v>0</v>
      </c>
      <c r="K29" s="23">
        <f t="shared" si="7"/>
        <v>11053</v>
      </c>
      <c r="L29" s="23">
        <f t="shared" si="7"/>
        <v>0</v>
      </c>
      <c r="M29" s="23">
        <f t="shared" si="7"/>
        <v>0</v>
      </c>
      <c r="N29" s="34"/>
      <c r="O29" s="23">
        <f>O27+O28</f>
        <v>0</v>
      </c>
      <c r="P29" s="23">
        <f>P27+P28</f>
        <v>14608</v>
      </c>
    </row>
    <row r="30" spans="1:16" ht="26.25" customHeight="1">
      <c r="A30" s="46" t="s">
        <v>309</v>
      </c>
      <c r="B30" s="47"/>
      <c r="C30" s="14">
        <f>C29/C23</f>
        <v>0.008578756366494475</v>
      </c>
      <c r="D30" s="16"/>
      <c r="E30" s="14">
        <f aca="true" t="shared" si="8" ref="E30:M30">IF(E23=0,0,E29/E23)</f>
        <v>0.006362620266739167</v>
      </c>
      <c r="F30" s="14">
        <f t="shared" si="8"/>
        <v>0.005720010120280906</v>
      </c>
      <c r="G30" s="14">
        <f t="shared" si="8"/>
        <v>9.103322712790169E-05</v>
      </c>
      <c r="H30" s="14">
        <f t="shared" si="8"/>
        <v>0.00012983214932533183</v>
      </c>
      <c r="I30" s="14">
        <f t="shared" si="8"/>
        <v>0.007414271250314542</v>
      </c>
      <c r="J30" s="14">
        <f t="shared" si="8"/>
        <v>0</v>
      </c>
      <c r="K30" s="14">
        <f t="shared" si="8"/>
        <v>0.01253153291043803</v>
      </c>
      <c r="L30" s="14">
        <f t="shared" si="8"/>
        <v>0</v>
      </c>
      <c r="M30" s="14">
        <f t="shared" si="8"/>
        <v>0</v>
      </c>
      <c r="N30" s="16"/>
      <c r="O30" s="14">
        <f>IF(O23=0,0,O29/O23)</f>
        <v>0</v>
      </c>
      <c r="P30" s="16"/>
    </row>
    <row r="31" ht="13.5">
      <c r="D31" s="42"/>
    </row>
    <row r="32" spans="1:16" ht="26.25" customHeight="1">
      <c r="A32" s="362" t="s">
        <v>310</v>
      </c>
      <c r="B32" s="363"/>
      <c r="C32" s="13">
        <f>SUM(E32:P32)</f>
        <v>5058137</v>
      </c>
      <c r="D32" s="16"/>
      <c r="E32" s="13">
        <f aca="true" t="shared" si="9" ref="E32:N32">E23-E29</f>
        <v>789429</v>
      </c>
      <c r="F32" s="13">
        <f t="shared" si="9"/>
        <v>290809</v>
      </c>
      <c r="G32" s="13">
        <f t="shared" si="9"/>
        <v>593136</v>
      </c>
      <c r="H32" s="13">
        <f t="shared" si="9"/>
        <v>762424</v>
      </c>
      <c r="I32" s="13">
        <f t="shared" si="9"/>
        <v>1502881</v>
      </c>
      <c r="J32" s="13">
        <f t="shared" si="9"/>
        <v>157976</v>
      </c>
      <c r="K32" s="13">
        <f t="shared" si="9"/>
        <v>870962</v>
      </c>
      <c r="L32" s="13">
        <f>L23-L29</f>
        <v>50311</v>
      </c>
      <c r="M32" s="13">
        <f t="shared" si="9"/>
        <v>54687</v>
      </c>
      <c r="N32" s="13">
        <f t="shared" si="9"/>
        <v>130</v>
      </c>
      <c r="O32" s="13">
        <f>O23-O29</f>
        <v>0</v>
      </c>
      <c r="P32" s="13">
        <f>P23-P29</f>
        <v>-14608</v>
      </c>
    </row>
  </sheetData>
  <sheetProtection/>
  <mergeCells count="8">
    <mergeCell ref="A29:B29"/>
    <mergeCell ref="A32:B32"/>
    <mergeCell ref="A1:O1"/>
    <mergeCell ref="A2:O2"/>
    <mergeCell ref="A3:O3"/>
    <mergeCell ref="A11:A12"/>
    <mergeCell ref="A19:A21"/>
    <mergeCell ref="A23:B23"/>
  </mergeCells>
  <printOptions horizontalCentered="1"/>
  <pageMargins left="0.5905511811023623" right="0.3937007874015748" top="0.984251968503937" bottom="0.3937007874015748" header="0.984251968503937" footer="0.1968503937007874"/>
  <pageSetup fitToHeight="1" fitToWidth="1" horizontalDpi="600" verticalDpi="600" orientation="landscape" paperSize="9" scale="68" r:id="rId2"/>
  <headerFooter alignWithMargins="0">
    <oddHeader>&amp;L&amp;14&amp;A</oddHeader>
  </headerFooter>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R40"/>
  <sheetViews>
    <sheetView zoomScalePageLayoutView="0" workbookViewId="0" topLeftCell="A1">
      <selection activeCell="A1" sqref="A1"/>
    </sheetView>
  </sheetViews>
  <sheetFormatPr defaultColWidth="9.00390625" defaultRowHeight="18.75" customHeight="1"/>
  <cols>
    <col min="1" max="1" width="2.125" style="2" customWidth="1"/>
    <col min="2" max="2" width="3.25390625" style="2" customWidth="1"/>
    <col min="3" max="3" width="2.875" style="2" customWidth="1"/>
    <col min="4" max="4" width="38.00390625" style="2" customWidth="1"/>
    <col min="5" max="5" width="15.375" style="2" customWidth="1"/>
    <col min="6" max="7" width="0.74609375" style="2" customWidth="1"/>
    <col min="8" max="8" width="15.375" style="2" customWidth="1"/>
    <col min="9" max="10" width="0.74609375" style="2" customWidth="1"/>
    <col min="11" max="11" width="15.375" style="2" customWidth="1"/>
    <col min="12" max="13" width="0.74609375" style="2" customWidth="1"/>
    <col min="14" max="14" width="15.375" style="2" customWidth="1"/>
    <col min="15" max="16" width="0.74609375" style="2" customWidth="1"/>
    <col min="17" max="17" width="15.375" style="2" customWidth="1"/>
    <col min="18" max="18" width="2.125" style="2" customWidth="1"/>
    <col min="19" max="16384" width="9.00390625" style="2" customWidth="1"/>
  </cols>
  <sheetData>
    <row r="1" spans="1:17" ht="21">
      <c r="A1" s="4"/>
      <c r="B1" s="372" t="s">
        <v>311</v>
      </c>
      <c r="C1" s="372"/>
      <c r="D1" s="372"/>
      <c r="E1" s="372"/>
      <c r="F1" s="372"/>
      <c r="G1" s="372"/>
      <c r="H1" s="372"/>
      <c r="I1" s="372"/>
      <c r="J1" s="372"/>
      <c r="K1" s="372"/>
      <c r="L1" s="372"/>
      <c r="M1" s="372"/>
      <c r="N1" s="372"/>
      <c r="O1" s="372"/>
      <c r="P1" s="372"/>
      <c r="Q1" s="372"/>
    </row>
    <row r="2" spans="1:17" ht="18.75" customHeight="1">
      <c r="A2" s="4"/>
      <c r="B2" s="365" t="s">
        <v>354</v>
      </c>
      <c r="C2" s="366"/>
      <c r="D2" s="366"/>
      <c r="E2" s="366"/>
      <c r="F2" s="366"/>
      <c r="G2" s="366"/>
      <c r="H2" s="366"/>
      <c r="I2" s="366"/>
      <c r="J2" s="366"/>
      <c r="K2" s="366"/>
      <c r="L2" s="366"/>
      <c r="M2" s="366"/>
      <c r="N2" s="366"/>
      <c r="O2" s="366"/>
      <c r="P2" s="366"/>
      <c r="Q2" s="366"/>
    </row>
    <row r="3" spans="1:17" ht="18.75" customHeight="1">
      <c r="A3" s="4"/>
      <c r="B3" s="365" t="s">
        <v>355</v>
      </c>
      <c r="C3" s="366"/>
      <c r="D3" s="366"/>
      <c r="E3" s="366"/>
      <c r="F3" s="366"/>
      <c r="G3" s="366"/>
      <c r="H3" s="366"/>
      <c r="I3" s="366"/>
      <c r="J3" s="366"/>
      <c r="K3" s="366"/>
      <c r="L3" s="366"/>
      <c r="M3" s="366"/>
      <c r="N3" s="366"/>
      <c r="O3" s="366"/>
      <c r="P3" s="366"/>
      <c r="Q3" s="366"/>
    </row>
    <row r="4" spans="1:18" ht="18.75" customHeight="1" thickBot="1">
      <c r="A4" s="4"/>
      <c r="B4" s="4"/>
      <c r="C4" s="4"/>
      <c r="D4" s="4"/>
      <c r="E4" s="4"/>
      <c r="F4" s="4"/>
      <c r="G4" s="4"/>
      <c r="H4" s="4"/>
      <c r="I4" s="4"/>
      <c r="J4" s="4"/>
      <c r="K4" s="4"/>
      <c r="L4" s="4"/>
      <c r="M4" s="4"/>
      <c r="N4" s="4"/>
      <c r="O4" s="4"/>
      <c r="P4" s="4"/>
      <c r="Q4" s="4"/>
      <c r="R4" s="48" t="s">
        <v>108</v>
      </c>
    </row>
    <row r="5" spans="1:18" ht="35.25" customHeight="1">
      <c r="A5" s="49"/>
      <c r="B5" s="50"/>
      <c r="C5" s="50"/>
      <c r="D5" s="50"/>
      <c r="E5" s="278" t="s">
        <v>312</v>
      </c>
      <c r="F5" s="279"/>
      <c r="G5" s="279"/>
      <c r="H5" s="278" t="s">
        <v>109</v>
      </c>
      <c r="I5" s="51"/>
      <c r="J5" s="51"/>
      <c r="K5" s="278" t="s">
        <v>110</v>
      </c>
      <c r="L5" s="279"/>
      <c r="M5" s="279"/>
      <c r="N5" s="278" t="s">
        <v>313</v>
      </c>
      <c r="O5" s="280"/>
      <c r="P5" s="280"/>
      <c r="Q5" s="278" t="s">
        <v>314</v>
      </c>
      <c r="R5" s="281"/>
    </row>
    <row r="6" spans="1:18" ht="18.75" customHeight="1">
      <c r="A6" s="52"/>
      <c r="B6" s="17" t="s">
        <v>315</v>
      </c>
      <c r="C6" s="17"/>
      <c r="D6" s="17"/>
      <c r="E6" s="17">
        <f>SUM(H6:Q6)</f>
        <v>35209663</v>
      </c>
      <c r="F6" s="17"/>
      <c r="G6" s="17"/>
      <c r="H6" s="229">
        <v>19704649</v>
      </c>
      <c r="I6" s="17"/>
      <c r="J6" s="17"/>
      <c r="K6" s="229">
        <v>13569728</v>
      </c>
      <c r="L6" s="17"/>
      <c r="M6" s="17"/>
      <c r="N6" s="229">
        <v>1914288</v>
      </c>
      <c r="O6" s="17"/>
      <c r="P6" s="17"/>
      <c r="Q6" s="229">
        <v>20998</v>
      </c>
      <c r="R6" s="54"/>
    </row>
    <row r="7" spans="1:18" ht="9" customHeight="1">
      <c r="A7" s="52"/>
      <c r="B7" s="17"/>
      <c r="C7" s="17"/>
      <c r="D7" s="17"/>
      <c r="E7" s="17"/>
      <c r="F7" s="17"/>
      <c r="G7" s="17"/>
      <c r="H7" s="17"/>
      <c r="I7" s="17"/>
      <c r="J7" s="17"/>
      <c r="K7" s="17"/>
      <c r="L7" s="17"/>
      <c r="M7" s="17"/>
      <c r="N7" s="17"/>
      <c r="O7" s="17"/>
      <c r="P7" s="17"/>
      <c r="Q7" s="17"/>
      <c r="R7" s="54"/>
    </row>
    <row r="8" spans="1:18" ht="18.75" customHeight="1">
      <c r="A8" s="52"/>
      <c r="B8" s="17"/>
      <c r="C8" s="17" t="s">
        <v>111</v>
      </c>
      <c r="D8" s="17"/>
      <c r="E8" s="17">
        <f>SUM(H8:Q8)</f>
        <v>-5058137</v>
      </c>
      <c r="F8" s="17"/>
      <c r="G8" s="17"/>
      <c r="H8" s="17"/>
      <c r="I8" s="17"/>
      <c r="J8" s="17"/>
      <c r="K8" s="17"/>
      <c r="L8" s="17"/>
      <c r="M8" s="17"/>
      <c r="N8" s="229">
        <v>-5058137</v>
      </c>
      <c r="O8" s="17"/>
      <c r="P8" s="17"/>
      <c r="Q8" s="17"/>
      <c r="R8" s="54"/>
    </row>
    <row r="9" spans="1:18" ht="9" customHeight="1">
      <c r="A9" s="52"/>
      <c r="B9" s="17"/>
      <c r="C9" s="17"/>
      <c r="D9" s="17"/>
      <c r="E9" s="17"/>
      <c r="F9" s="17"/>
      <c r="G9" s="17"/>
      <c r="H9" s="17"/>
      <c r="I9" s="17"/>
      <c r="J9" s="17"/>
      <c r="K9" s="17"/>
      <c r="L9" s="17"/>
      <c r="M9" s="17"/>
      <c r="N9" s="17"/>
      <c r="O9" s="17"/>
      <c r="P9" s="17"/>
      <c r="Q9" s="17"/>
      <c r="R9" s="54"/>
    </row>
    <row r="10" spans="1:18" ht="18.75" customHeight="1">
      <c r="A10" s="52"/>
      <c r="B10" s="17"/>
      <c r="C10" s="17" t="s">
        <v>112</v>
      </c>
      <c r="D10" s="17"/>
      <c r="E10" s="17"/>
      <c r="F10" s="17"/>
      <c r="G10" s="17"/>
      <c r="H10" s="17"/>
      <c r="I10" s="17"/>
      <c r="J10" s="17"/>
      <c r="K10" s="17"/>
      <c r="L10" s="17"/>
      <c r="M10" s="17"/>
      <c r="N10" s="17"/>
      <c r="O10" s="17"/>
      <c r="P10" s="17"/>
      <c r="Q10" s="17"/>
      <c r="R10" s="54"/>
    </row>
    <row r="11" spans="1:18" ht="18.75" customHeight="1">
      <c r="A11" s="52"/>
      <c r="B11" s="17"/>
      <c r="C11" s="17"/>
      <c r="D11" s="17" t="s">
        <v>113</v>
      </c>
      <c r="E11" s="17">
        <f>SUM(H11:Q11)</f>
        <v>261543</v>
      </c>
      <c r="F11" s="17"/>
      <c r="G11" s="17"/>
      <c r="H11" s="17"/>
      <c r="I11" s="17"/>
      <c r="J11" s="17"/>
      <c r="K11" s="17"/>
      <c r="L11" s="17"/>
      <c r="M11" s="17"/>
      <c r="N11" s="229">
        <v>261543</v>
      </c>
      <c r="O11" s="17"/>
      <c r="P11" s="17"/>
      <c r="Q11" s="17"/>
      <c r="R11" s="54"/>
    </row>
    <row r="12" spans="1:18" ht="18.75" customHeight="1">
      <c r="A12" s="52"/>
      <c r="B12" s="17"/>
      <c r="C12" s="17"/>
      <c r="D12" s="17" t="s">
        <v>114</v>
      </c>
      <c r="E12" s="17">
        <f>SUM(H12:Q12)</f>
        <v>3248800</v>
      </c>
      <c r="F12" s="17"/>
      <c r="G12" s="17"/>
      <c r="H12" s="17"/>
      <c r="I12" s="17"/>
      <c r="J12" s="17"/>
      <c r="K12" s="17"/>
      <c r="L12" s="17"/>
      <c r="M12" s="17"/>
      <c r="N12" s="229">
        <v>3248800</v>
      </c>
      <c r="O12" s="17"/>
      <c r="P12" s="17"/>
      <c r="Q12" s="17"/>
      <c r="R12" s="54"/>
    </row>
    <row r="13" spans="1:18" ht="18.75" customHeight="1">
      <c r="A13" s="52"/>
      <c r="B13" s="17"/>
      <c r="C13" s="17"/>
      <c r="D13" s="17" t="s">
        <v>115</v>
      </c>
      <c r="E13" s="17">
        <f>SUM(H13:Q13)</f>
        <v>209235</v>
      </c>
      <c r="F13" s="17"/>
      <c r="G13" s="17"/>
      <c r="H13" s="17"/>
      <c r="I13" s="17"/>
      <c r="J13" s="17"/>
      <c r="K13" s="17"/>
      <c r="L13" s="17"/>
      <c r="M13" s="17"/>
      <c r="N13" s="229">
        <v>209235</v>
      </c>
      <c r="O13" s="17"/>
      <c r="P13" s="17"/>
      <c r="Q13" s="17"/>
      <c r="R13" s="54"/>
    </row>
    <row r="14" spans="1:18" ht="9" customHeight="1">
      <c r="A14" s="52"/>
      <c r="B14" s="17"/>
      <c r="C14" s="17"/>
      <c r="D14" s="17"/>
      <c r="E14" s="17"/>
      <c r="F14" s="17"/>
      <c r="G14" s="17"/>
      <c r="H14" s="17"/>
      <c r="I14" s="17"/>
      <c r="J14" s="17"/>
      <c r="K14" s="17"/>
      <c r="L14" s="17"/>
      <c r="M14" s="17"/>
      <c r="N14" s="17"/>
      <c r="O14" s="17"/>
      <c r="P14" s="17"/>
      <c r="Q14" s="17"/>
      <c r="R14" s="54"/>
    </row>
    <row r="15" spans="1:18" ht="18.75" customHeight="1">
      <c r="A15" s="52"/>
      <c r="B15" s="17"/>
      <c r="C15" s="17" t="s">
        <v>316</v>
      </c>
      <c r="D15" s="17"/>
      <c r="E15" s="17">
        <f>SUM(H15:Q15)</f>
        <v>1691852</v>
      </c>
      <c r="F15" s="17"/>
      <c r="G15" s="17"/>
      <c r="H15" s="229">
        <v>628335</v>
      </c>
      <c r="I15" s="17"/>
      <c r="J15" s="17"/>
      <c r="L15" s="17"/>
      <c r="M15" s="17"/>
      <c r="N15" s="229">
        <v>1063517</v>
      </c>
      <c r="O15" s="17"/>
      <c r="P15" s="17"/>
      <c r="Q15" s="17"/>
      <c r="R15" s="54"/>
    </row>
    <row r="16" spans="1:18" ht="9" customHeight="1">
      <c r="A16" s="52"/>
      <c r="B16" s="17"/>
      <c r="C16" s="17"/>
      <c r="D16" s="17"/>
      <c r="E16" s="17"/>
      <c r="F16" s="17"/>
      <c r="G16" s="17"/>
      <c r="H16" s="17"/>
      <c r="I16" s="17"/>
      <c r="J16" s="17"/>
      <c r="K16" s="17"/>
      <c r="L16" s="17"/>
      <c r="M16" s="17"/>
      <c r="N16" s="17"/>
      <c r="O16" s="17"/>
      <c r="P16" s="17"/>
      <c r="Q16" s="17"/>
      <c r="R16" s="54"/>
    </row>
    <row r="17" spans="1:18" ht="18.75" customHeight="1">
      <c r="A17" s="52"/>
      <c r="B17" s="17"/>
      <c r="C17" s="17" t="s">
        <v>317</v>
      </c>
      <c r="D17" s="17"/>
      <c r="E17" s="17"/>
      <c r="F17" s="17"/>
      <c r="G17" s="17"/>
      <c r="H17" s="17"/>
      <c r="I17" s="17"/>
      <c r="J17" s="17"/>
      <c r="K17" s="17"/>
      <c r="L17" s="17"/>
      <c r="M17" s="17"/>
      <c r="N17" s="57"/>
      <c r="O17" s="17"/>
      <c r="P17" s="17"/>
      <c r="Q17" s="17"/>
      <c r="R17" s="54"/>
    </row>
    <row r="18" spans="1:18" ht="18.75" customHeight="1">
      <c r="A18" s="52"/>
      <c r="B18" s="17"/>
      <c r="C18" s="17"/>
      <c r="D18" s="17" t="s">
        <v>116</v>
      </c>
      <c r="E18" s="17">
        <f>SUM(H18:Q18)</f>
        <v>-718789</v>
      </c>
      <c r="F18" s="17"/>
      <c r="G18" s="17"/>
      <c r="H18" s="17"/>
      <c r="I18" s="17"/>
      <c r="J18" s="17"/>
      <c r="K18" s="17"/>
      <c r="L18" s="17"/>
      <c r="M18" s="17"/>
      <c r="N18" s="229">
        <v>-718789</v>
      </c>
      <c r="O18" s="17"/>
      <c r="P18" s="17"/>
      <c r="Q18" s="17"/>
      <c r="R18" s="54"/>
    </row>
    <row r="19" spans="1:18" ht="18.75" customHeight="1">
      <c r="A19" s="52"/>
      <c r="B19" s="17"/>
      <c r="C19" s="17"/>
      <c r="D19" s="17" t="s">
        <v>117</v>
      </c>
      <c r="E19" s="17">
        <f>SUM(H19:Q19)</f>
        <v>0</v>
      </c>
      <c r="F19" s="17"/>
      <c r="G19" s="17"/>
      <c r="H19" s="17"/>
      <c r="I19" s="17"/>
      <c r="J19" s="17"/>
      <c r="K19" s="17"/>
      <c r="L19" s="17"/>
      <c r="M19" s="17"/>
      <c r="N19" s="229"/>
      <c r="O19" s="17"/>
      <c r="P19" s="17"/>
      <c r="Q19" s="17"/>
      <c r="R19" s="54"/>
    </row>
    <row r="20" spans="1:18" ht="18.75" customHeight="1">
      <c r="A20" s="52"/>
      <c r="B20" s="17"/>
      <c r="C20" s="17"/>
      <c r="D20" s="17" t="s">
        <v>318</v>
      </c>
      <c r="E20" s="17">
        <f>SUM(H20:Q20)</f>
        <v>0</v>
      </c>
      <c r="F20" s="17"/>
      <c r="G20" s="17"/>
      <c r="H20" s="17"/>
      <c r="I20" s="17"/>
      <c r="J20" s="17"/>
      <c r="K20" s="17"/>
      <c r="L20" s="17"/>
      <c r="M20" s="17"/>
      <c r="N20" s="229"/>
      <c r="O20" s="17"/>
      <c r="P20" s="17"/>
      <c r="Q20" s="17"/>
      <c r="R20" s="54"/>
    </row>
    <row r="21" spans="1:18" ht="18.75" customHeight="1">
      <c r="A21" s="52"/>
      <c r="B21" s="17"/>
      <c r="C21" s="17"/>
      <c r="D21" s="328" t="s">
        <v>351</v>
      </c>
      <c r="E21" s="17">
        <f>SUM(H21:Q21)</f>
        <v>36300</v>
      </c>
      <c r="F21" s="17"/>
      <c r="G21" s="17"/>
      <c r="H21" s="17"/>
      <c r="I21" s="17"/>
      <c r="J21" s="17"/>
      <c r="K21" s="17"/>
      <c r="L21" s="17"/>
      <c r="M21" s="17"/>
      <c r="N21" s="229">
        <v>36300</v>
      </c>
      <c r="O21" s="17"/>
      <c r="P21" s="17"/>
      <c r="Q21" s="17"/>
      <c r="R21" s="54"/>
    </row>
    <row r="22" spans="1:18" ht="18.75" customHeight="1">
      <c r="A22" s="52"/>
      <c r="B22" s="17"/>
      <c r="C22" s="17"/>
      <c r="D22" s="55" t="s">
        <v>86</v>
      </c>
      <c r="E22" s="17"/>
      <c r="F22" s="17"/>
      <c r="G22" s="17"/>
      <c r="H22" s="17"/>
      <c r="I22" s="17"/>
      <c r="J22" s="17"/>
      <c r="K22" s="17"/>
      <c r="L22" s="17"/>
      <c r="M22" s="17"/>
      <c r="N22" s="17"/>
      <c r="O22" s="17"/>
      <c r="P22" s="17"/>
      <c r="Q22" s="17"/>
      <c r="R22" s="54"/>
    </row>
    <row r="23" spans="1:18" ht="9" customHeight="1">
      <c r="A23" s="52"/>
      <c r="B23" s="17"/>
      <c r="C23" s="17"/>
      <c r="D23" s="17"/>
      <c r="E23" s="17"/>
      <c r="F23" s="17"/>
      <c r="G23" s="17"/>
      <c r="H23" s="17"/>
      <c r="I23" s="17"/>
      <c r="J23" s="17"/>
      <c r="K23" s="17"/>
      <c r="L23" s="17"/>
      <c r="M23" s="17"/>
      <c r="N23" s="17"/>
      <c r="O23" s="17"/>
      <c r="P23" s="17"/>
      <c r="Q23" s="17"/>
      <c r="R23" s="54"/>
    </row>
    <row r="24" spans="1:18" ht="18.75" customHeight="1">
      <c r="A24" s="52"/>
      <c r="B24" s="17"/>
      <c r="C24" s="17" t="s">
        <v>118</v>
      </c>
      <c r="D24" s="17"/>
      <c r="E24" s="17"/>
      <c r="F24" s="17"/>
      <c r="G24" s="17"/>
      <c r="H24" s="17"/>
      <c r="I24" s="17"/>
      <c r="J24" s="17"/>
      <c r="K24" s="17"/>
      <c r="L24" s="17"/>
      <c r="M24" s="17"/>
      <c r="N24" s="17"/>
      <c r="O24" s="17"/>
      <c r="P24" s="17"/>
      <c r="Q24" s="17"/>
      <c r="R24" s="54"/>
    </row>
    <row r="25" spans="1:18" ht="18.75" customHeight="1">
      <c r="A25" s="52"/>
      <c r="B25" s="17"/>
      <c r="C25" s="17"/>
      <c r="D25" s="17" t="s">
        <v>119</v>
      </c>
      <c r="E25" s="17"/>
      <c r="F25" s="17"/>
      <c r="G25" s="17"/>
      <c r="H25" s="17"/>
      <c r="I25" s="17"/>
      <c r="J25" s="17"/>
      <c r="K25" s="229">
        <v>3746420</v>
      </c>
      <c r="L25" s="17"/>
      <c r="M25" s="17"/>
      <c r="N25" s="17">
        <f>-H25-K25</f>
        <v>-3746420</v>
      </c>
      <c r="O25" s="17"/>
      <c r="P25" s="17"/>
      <c r="Q25" s="17"/>
      <c r="R25" s="54"/>
    </row>
    <row r="26" spans="1:18" ht="18.75" customHeight="1">
      <c r="A26" s="52"/>
      <c r="B26" s="17"/>
      <c r="C26" s="17"/>
      <c r="D26" s="17" t="s">
        <v>120</v>
      </c>
      <c r="E26" s="17"/>
      <c r="F26" s="17"/>
      <c r="G26" s="17"/>
      <c r="H26" s="229">
        <v>0</v>
      </c>
      <c r="I26" s="17"/>
      <c r="J26" s="17"/>
      <c r="K26" s="229">
        <v>0</v>
      </c>
      <c r="L26" s="17"/>
      <c r="M26" s="17"/>
      <c r="N26" s="17">
        <f>-H26-K26-Q26</f>
        <v>0</v>
      </c>
      <c r="O26" s="17"/>
      <c r="P26" s="17"/>
      <c r="Q26" s="229"/>
      <c r="R26" s="54"/>
    </row>
    <row r="27" spans="1:18" ht="18.75" customHeight="1">
      <c r="A27" s="52"/>
      <c r="B27" s="17"/>
      <c r="C27" s="17"/>
      <c r="D27" s="17" t="s">
        <v>121</v>
      </c>
      <c r="E27" s="17"/>
      <c r="F27" s="17"/>
      <c r="G27" s="17"/>
      <c r="H27" s="282"/>
      <c r="I27" s="17"/>
      <c r="J27" s="17"/>
      <c r="K27" s="229">
        <v>352775</v>
      </c>
      <c r="L27" s="17"/>
      <c r="M27" s="17"/>
      <c r="N27" s="17">
        <f>-H27-K27</f>
        <v>-352775</v>
      </c>
      <c r="O27" s="17"/>
      <c r="P27" s="17"/>
      <c r="Q27" s="17"/>
      <c r="R27" s="54"/>
    </row>
    <row r="28" spans="1:18" ht="18.75" customHeight="1">
      <c r="A28" s="52"/>
      <c r="B28" s="17"/>
      <c r="C28" s="17"/>
      <c r="D28" s="17" t="s">
        <v>123</v>
      </c>
      <c r="E28" s="17"/>
      <c r="F28" s="17"/>
      <c r="G28" s="17"/>
      <c r="H28" s="229">
        <v>-3598073</v>
      </c>
      <c r="I28" s="17"/>
      <c r="J28" s="17"/>
      <c r="K28" s="229">
        <v>-113711</v>
      </c>
      <c r="L28" s="17"/>
      <c r="M28" s="17"/>
      <c r="N28" s="17">
        <f>-H28-K28-Q28</f>
        <v>3711784</v>
      </c>
      <c r="O28" s="17"/>
      <c r="P28" s="17"/>
      <c r="Q28" s="229"/>
      <c r="R28" s="54"/>
    </row>
    <row r="29" spans="1:18" s="4" customFormat="1" ht="9" customHeight="1">
      <c r="A29" s="52"/>
      <c r="B29" s="17"/>
      <c r="C29" s="17"/>
      <c r="D29" s="17"/>
      <c r="E29" s="17"/>
      <c r="F29" s="17"/>
      <c r="G29" s="17"/>
      <c r="H29" s="17"/>
      <c r="I29" s="17"/>
      <c r="J29" s="17"/>
      <c r="K29" s="17"/>
      <c r="L29" s="17"/>
      <c r="M29" s="17"/>
      <c r="N29" s="17"/>
      <c r="O29" s="17"/>
      <c r="P29" s="17"/>
      <c r="Q29" s="17"/>
      <c r="R29" s="56"/>
    </row>
    <row r="30" spans="1:18" s="4" customFormat="1" ht="18.75" customHeight="1">
      <c r="A30" s="52"/>
      <c r="B30" s="17"/>
      <c r="C30" s="17"/>
      <c r="D30" s="17" t="s">
        <v>124</v>
      </c>
      <c r="E30" s="17"/>
      <c r="F30" s="17"/>
      <c r="G30" s="17"/>
      <c r="H30" s="229">
        <v>-387632</v>
      </c>
      <c r="I30" s="17"/>
      <c r="J30" s="17"/>
      <c r="K30" s="320">
        <v>-634337</v>
      </c>
      <c r="L30" s="17"/>
      <c r="M30" s="17"/>
      <c r="N30" s="17">
        <f>-H30-K30-Q30</f>
        <v>1022429</v>
      </c>
      <c r="O30" s="17"/>
      <c r="P30" s="17"/>
      <c r="Q30" s="229">
        <v>-460</v>
      </c>
      <c r="R30" s="56"/>
    </row>
    <row r="31" spans="1:18" s="4" customFormat="1" ht="18.75" customHeight="1">
      <c r="A31" s="52"/>
      <c r="B31" s="17"/>
      <c r="C31" s="17"/>
      <c r="D31" s="17" t="s">
        <v>154</v>
      </c>
      <c r="E31" s="17"/>
      <c r="F31" s="17"/>
      <c r="G31" s="17"/>
      <c r="H31" s="17"/>
      <c r="I31" s="17"/>
      <c r="J31" s="17"/>
      <c r="K31" s="229">
        <v>-60984</v>
      </c>
      <c r="L31" s="17"/>
      <c r="M31" s="17"/>
      <c r="N31" s="17">
        <f>-H31-K31</f>
        <v>60984</v>
      </c>
      <c r="O31" s="17"/>
      <c r="P31" s="17"/>
      <c r="Q31" s="17"/>
      <c r="R31" s="56"/>
    </row>
    <row r="32" spans="1:18" s="4" customFormat="1" ht="9" customHeight="1">
      <c r="A32" s="52"/>
      <c r="B32" s="17"/>
      <c r="C32" s="17"/>
      <c r="D32" s="17"/>
      <c r="E32" s="17"/>
      <c r="F32" s="17"/>
      <c r="G32" s="17"/>
      <c r="H32" s="17"/>
      <c r="I32" s="17"/>
      <c r="J32" s="17"/>
      <c r="K32" s="17"/>
      <c r="L32" s="17"/>
      <c r="M32" s="17"/>
      <c r="N32" s="17"/>
      <c r="O32" s="17"/>
      <c r="P32" s="17"/>
      <c r="Q32" s="17"/>
      <c r="R32" s="56"/>
    </row>
    <row r="33" spans="1:18" s="4" customFormat="1" ht="18.75" customHeight="1">
      <c r="A33" s="52"/>
      <c r="B33" s="17"/>
      <c r="C33" s="17" t="s">
        <v>125</v>
      </c>
      <c r="D33" s="17"/>
      <c r="E33" s="17">
        <f>SUM(H33:Q33)</f>
        <v>59</v>
      </c>
      <c r="F33" s="17"/>
      <c r="G33" s="17"/>
      <c r="H33" s="17"/>
      <c r="I33" s="17"/>
      <c r="J33" s="17"/>
      <c r="K33" s="17"/>
      <c r="L33" s="17"/>
      <c r="M33" s="17"/>
      <c r="N33" s="17"/>
      <c r="O33" s="17"/>
      <c r="P33" s="17"/>
      <c r="Q33" s="229">
        <v>59</v>
      </c>
      <c r="R33" s="56"/>
    </row>
    <row r="34" spans="1:18" s="4" customFormat="1" ht="9" customHeight="1">
      <c r="A34" s="52"/>
      <c r="B34" s="17"/>
      <c r="C34" s="17"/>
      <c r="D34" s="17"/>
      <c r="E34" s="17"/>
      <c r="F34" s="17"/>
      <c r="G34" s="17"/>
      <c r="H34" s="17"/>
      <c r="I34" s="17"/>
      <c r="J34" s="17"/>
      <c r="K34" s="17"/>
      <c r="L34" s="17"/>
      <c r="M34" s="17"/>
      <c r="N34" s="17"/>
      <c r="O34" s="17"/>
      <c r="P34" s="17"/>
      <c r="Q34" s="17"/>
      <c r="R34" s="56"/>
    </row>
    <row r="35" spans="1:18" s="4" customFormat="1" ht="18.75" customHeight="1">
      <c r="A35" s="52"/>
      <c r="B35" s="17"/>
      <c r="C35" s="17" t="s">
        <v>126</v>
      </c>
      <c r="D35" s="17"/>
      <c r="E35" s="17">
        <f>SUM(H35:Q35)</f>
        <v>0</v>
      </c>
      <c r="F35" s="17"/>
      <c r="G35" s="17"/>
      <c r="H35" s="17"/>
      <c r="I35" s="17"/>
      <c r="J35" s="17"/>
      <c r="K35" s="17"/>
      <c r="L35" s="17"/>
      <c r="M35" s="17"/>
      <c r="N35" s="17"/>
      <c r="O35" s="17"/>
      <c r="P35" s="17"/>
      <c r="Q35" s="229">
        <v>0</v>
      </c>
      <c r="R35" s="56"/>
    </row>
    <row r="36" spans="1:18" s="4" customFormat="1" ht="9" customHeight="1">
      <c r="A36" s="52"/>
      <c r="B36" s="17"/>
      <c r="C36" s="17"/>
      <c r="D36" s="17"/>
      <c r="E36" s="17"/>
      <c r="F36" s="17"/>
      <c r="G36" s="17"/>
      <c r="H36" s="17"/>
      <c r="I36" s="17"/>
      <c r="J36" s="17"/>
      <c r="K36" s="17"/>
      <c r="L36" s="17"/>
      <c r="M36" s="17"/>
      <c r="N36" s="17"/>
      <c r="O36" s="17"/>
      <c r="P36" s="17"/>
      <c r="Q36" s="17"/>
      <c r="R36" s="56"/>
    </row>
    <row r="37" spans="1:18" s="4" customFormat="1" ht="18.75" customHeight="1">
      <c r="A37" s="52"/>
      <c r="B37" s="17"/>
      <c r="C37" s="17" t="s">
        <v>127</v>
      </c>
      <c r="D37" s="17"/>
      <c r="E37" s="17">
        <f>SUM(H37:Q37)</f>
        <v>0</v>
      </c>
      <c r="F37" s="17"/>
      <c r="G37" s="17"/>
      <c r="H37" s="17"/>
      <c r="I37" s="17"/>
      <c r="J37" s="17"/>
      <c r="K37" s="326"/>
      <c r="L37" s="17"/>
      <c r="M37" s="17"/>
      <c r="N37" s="320"/>
      <c r="O37" s="17"/>
      <c r="P37" s="17"/>
      <c r="Q37" s="17"/>
      <c r="R37" s="56"/>
    </row>
    <row r="38" spans="1:18" ht="9" customHeight="1">
      <c r="A38" s="52"/>
      <c r="B38" s="57"/>
      <c r="C38" s="57"/>
      <c r="D38" s="57"/>
      <c r="E38" s="57"/>
      <c r="F38" s="57"/>
      <c r="G38" s="57"/>
      <c r="H38" s="57"/>
      <c r="I38" s="57"/>
      <c r="J38" s="57"/>
      <c r="K38" s="57"/>
      <c r="L38" s="57"/>
      <c r="M38" s="57"/>
      <c r="N38" s="57"/>
      <c r="O38" s="57"/>
      <c r="P38" s="57"/>
      <c r="Q38" s="57"/>
      <c r="R38" s="54"/>
    </row>
    <row r="39" spans="1:18" ht="18.75" customHeight="1" thickBot="1">
      <c r="A39" s="52"/>
      <c r="B39" s="58" t="s">
        <v>319</v>
      </c>
      <c r="C39" s="58"/>
      <c r="D39" s="58"/>
      <c r="E39" s="58">
        <f>SUM(H39:Q39)</f>
        <v>34880526</v>
      </c>
      <c r="F39" s="58"/>
      <c r="G39" s="58"/>
      <c r="H39" s="58">
        <f>SUM(H6:H37)</f>
        <v>16347279</v>
      </c>
      <c r="I39" s="58"/>
      <c r="J39" s="58"/>
      <c r="K39" s="58">
        <f>SUM(K6:K37)</f>
        <v>16859891</v>
      </c>
      <c r="L39" s="58"/>
      <c r="M39" s="58"/>
      <c r="N39" s="58">
        <f>SUM(N6:N37)</f>
        <v>1652759</v>
      </c>
      <c r="O39" s="58"/>
      <c r="P39" s="58"/>
      <c r="Q39" s="58">
        <f>SUM(Q6:Q37)</f>
        <v>20597</v>
      </c>
      <c r="R39" s="54"/>
    </row>
    <row r="40" spans="1:18" ht="9" customHeight="1" thickBot="1" thickTop="1">
      <c r="A40" s="59"/>
      <c r="B40" s="60"/>
      <c r="C40" s="60"/>
      <c r="D40" s="60"/>
      <c r="E40" s="60"/>
      <c r="F40" s="60"/>
      <c r="G40" s="60"/>
      <c r="H40" s="60"/>
      <c r="I40" s="60"/>
      <c r="J40" s="60"/>
      <c r="K40" s="60"/>
      <c r="L40" s="60"/>
      <c r="M40" s="60"/>
      <c r="N40" s="60"/>
      <c r="O40" s="60"/>
      <c r="P40" s="60"/>
      <c r="Q40" s="60"/>
      <c r="R40" s="61"/>
    </row>
  </sheetData>
  <sheetProtection/>
  <mergeCells count="3">
    <mergeCell ref="B1:Q1"/>
    <mergeCell ref="B2:Q2"/>
    <mergeCell ref="B3:Q3"/>
  </mergeCells>
  <printOptions horizontalCentered="1"/>
  <pageMargins left="0.5905511811023623" right="0.3937007874015748" top="0.984251968503937" bottom="0.3937007874015748" header="0.984251968503937" footer="0.1968503937007874"/>
  <pageSetup fitToHeight="1" fitToWidth="1" horizontalDpi="600" verticalDpi="600" orientation="landscape" paperSize="9" scale="83" r:id="rId2"/>
  <headerFooter alignWithMargins="0">
    <oddHeader>&amp;L&amp;14&amp;A</oddHeader>
  </headerFooter>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F74"/>
  <sheetViews>
    <sheetView zoomScalePageLayoutView="0" workbookViewId="0" topLeftCell="A1">
      <selection activeCell="A1" sqref="A1:E1"/>
    </sheetView>
  </sheetViews>
  <sheetFormatPr defaultColWidth="9.00390625" defaultRowHeight="13.5"/>
  <cols>
    <col min="1" max="1" width="3.125" style="62" customWidth="1"/>
    <col min="2" max="2" width="36.50390625" style="62" bestFit="1" customWidth="1"/>
    <col min="3" max="3" width="3.125" style="62" customWidth="1"/>
    <col min="4" max="4" width="11.375" style="63" customWidth="1"/>
    <col min="5" max="5" width="4.75390625" style="63" customWidth="1"/>
    <col min="6" max="16384" width="9.00390625" style="62" customWidth="1"/>
  </cols>
  <sheetData>
    <row r="1" spans="1:5" ht="21">
      <c r="A1" s="398" t="s">
        <v>320</v>
      </c>
      <c r="B1" s="398"/>
      <c r="C1" s="398"/>
      <c r="D1" s="398"/>
      <c r="E1" s="398"/>
    </row>
    <row r="2" spans="1:5" ht="16.5" customHeight="1">
      <c r="A2" s="399" t="s">
        <v>356</v>
      </c>
      <c r="B2" s="400"/>
      <c r="C2" s="400"/>
      <c r="D2" s="400"/>
      <c r="E2" s="400"/>
    </row>
    <row r="3" spans="1:5" ht="16.5" customHeight="1">
      <c r="A3" s="399" t="s">
        <v>357</v>
      </c>
      <c r="B3" s="400"/>
      <c r="C3" s="400"/>
      <c r="D3" s="400"/>
      <c r="E3" s="400"/>
    </row>
    <row r="4" ht="18.75" customHeight="1" thickBot="1">
      <c r="E4" s="283" t="s">
        <v>108</v>
      </c>
    </row>
    <row r="5" spans="1:5" s="64" customFormat="1" ht="18.75" customHeight="1">
      <c r="A5" s="284"/>
      <c r="B5" s="401" t="s">
        <v>128</v>
      </c>
      <c r="C5" s="401"/>
      <c r="D5" s="401"/>
      <c r="E5" s="285"/>
    </row>
    <row r="6" spans="1:5" s="64" customFormat="1" ht="18.75" customHeight="1">
      <c r="A6" s="286"/>
      <c r="B6" s="287" t="s">
        <v>129</v>
      </c>
      <c r="C6" s="287"/>
      <c r="D6" s="392">
        <v>686295</v>
      </c>
      <c r="E6" s="393"/>
    </row>
    <row r="7" spans="1:5" s="64" customFormat="1" ht="18.75" customHeight="1">
      <c r="A7" s="288"/>
      <c r="B7" s="64" t="s">
        <v>130</v>
      </c>
      <c r="D7" s="394">
        <v>752136</v>
      </c>
      <c r="E7" s="395"/>
    </row>
    <row r="8" spans="1:5" s="64" customFormat="1" ht="18.75" customHeight="1">
      <c r="A8" s="288"/>
      <c r="B8" s="289" t="s">
        <v>131</v>
      </c>
      <c r="D8" s="394">
        <v>171431</v>
      </c>
      <c r="E8" s="395"/>
    </row>
    <row r="9" spans="1:5" s="64" customFormat="1" ht="18.75" customHeight="1">
      <c r="A9" s="288"/>
      <c r="B9" s="64" t="s">
        <v>321</v>
      </c>
      <c r="D9" s="394">
        <v>582823</v>
      </c>
      <c r="E9" s="395"/>
    </row>
    <row r="10" spans="1:5" s="64" customFormat="1" ht="18.75" customHeight="1">
      <c r="A10" s="288"/>
      <c r="B10" s="290" t="s">
        <v>322</v>
      </c>
      <c r="D10" s="394">
        <v>54687</v>
      </c>
      <c r="E10" s="395"/>
    </row>
    <row r="11" spans="1:5" s="64" customFormat="1" ht="18.75" customHeight="1">
      <c r="A11" s="288"/>
      <c r="B11" s="289" t="s">
        <v>323</v>
      </c>
      <c r="D11" s="394">
        <v>269560</v>
      </c>
      <c r="E11" s="395"/>
    </row>
    <row r="12" spans="1:5" s="64" customFormat="1" ht="18.75" customHeight="1">
      <c r="A12" s="291"/>
      <c r="B12" s="292" t="s">
        <v>132</v>
      </c>
      <c r="C12" s="292"/>
      <c r="D12" s="380">
        <v>787229</v>
      </c>
      <c r="E12" s="381"/>
    </row>
    <row r="13" spans="1:5" s="65" customFormat="1" ht="18.75" customHeight="1">
      <c r="A13" s="293"/>
      <c r="B13" s="294" t="s">
        <v>133</v>
      </c>
      <c r="C13" s="295"/>
      <c r="D13" s="382">
        <f>SUM(D6:E12)</f>
        <v>3304161</v>
      </c>
      <c r="E13" s="383"/>
    </row>
    <row r="14" spans="1:5" ht="18.75" customHeight="1">
      <c r="A14" s="286"/>
      <c r="B14" s="287" t="s">
        <v>113</v>
      </c>
      <c r="C14" s="287"/>
      <c r="D14" s="392">
        <v>263429</v>
      </c>
      <c r="E14" s="393"/>
    </row>
    <row r="15" spans="1:5" ht="18.75" customHeight="1">
      <c r="A15" s="288"/>
      <c r="B15" s="64" t="s">
        <v>114</v>
      </c>
      <c r="C15" s="64"/>
      <c r="D15" s="394">
        <v>3248800</v>
      </c>
      <c r="E15" s="395"/>
    </row>
    <row r="16" spans="1:5" ht="18.75" customHeight="1">
      <c r="A16" s="288"/>
      <c r="B16" s="64" t="s">
        <v>134</v>
      </c>
      <c r="C16" s="64"/>
      <c r="D16" s="394">
        <v>1054688</v>
      </c>
      <c r="E16" s="395"/>
    </row>
    <row r="17" spans="1:5" ht="18.75" customHeight="1">
      <c r="A17" s="288"/>
      <c r="B17" s="64" t="s">
        <v>135</v>
      </c>
      <c r="C17" s="64"/>
      <c r="D17" s="394">
        <v>34661</v>
      </c>
      <c r="E17" s="395"/>
    </row>
    <row r="18" spans="1:5" ht="18.75" customHeight="1">
      <c r="A18" s="288"/>
      <c r="B18" s="64" t="s">
        <v>136</v>
      </c>
      <c r="C18" s="64"/>
      <c r="D18" s="394">
        <v>253</v>
      </c>
      <c r="E18" s="395"/>
    </row>
    <row r="19" spans="1:5" ht="18.75" customHeight="1">
      <c r="A19" s="288"/>
      <c r="B19" s="64" t="s">
        <v>137</v>
      </c>
      <c r="C19" s="64"/>
      <c r="D19" s="394">
        <v>53937</v>
      </c>
      <c r="E19" s="395"/>
    </row>
    <row r="20" spans="1:5" ht="18.75" customHeight="1">
      <c r="A20" s="288"/>
      <c r="B20" s="64" t="s">
        <v>138</v>
      </c>
      <c r="C20" s="64"/>
      <c r="D20" s="394">
        <v>132312</v>
      </c>
      <c r="E20" s="395"/>
    </row>
    <row r="21" spans="1:5" ht="18.75" customHeight="1">
      <c r="A21" s="288"/>
      <c r="B21" s="64" t="s">
        <v>139</v>
      </c>
      <c r="C21" s="64"/>
      <c r="D21" s="394">
        <v>1251529</v>
      </c>
      <c r="E21" s="395"/>
    </row>
    <row r="22" spans="1:5" ht="18.75" customHeight="1">
      <c r="A22" s="291"/>
      <c r="B22" s="292" t="s">
        <v>140</v>
      </c>
      <c r="C22" s="292"/>
      <c r="D22" s="380">
        <v>-2692153</v>
      </c>
      <c r="E22" s="381"/>
    </row>
    <row r="23" spans="1:5" s="67" customFormat="1" ht="18.75" customHeight="1">
      <c r="A23" s="296"/>
      <c r="B23" s="297" t="s">
        <v>141</v>
      </c>
      <c r="C23" s="66"/>
      <c r="D23" s="382">
        <f>SUM(D14:E22)</f>
        <v>3347456</v>
      </c>
      <c r="E23" s="383"/>
    </row>
    <row r="24" spans="1:5" s="67" customFormat="1" ht="18.75" customHeight="1" thickBot="1">
      <c r="A24" s="298"/>
      <c r="B24" s="299" t="s">
        <v>142</v>
      </c>
      <c r="C24" s="299"/>
      <c r="D24" s="384">
        <f>D23-D13</f>
        <v>43295</v>
      </c>
      <c r="E24" s="385"/>
    </row>
    <row r="25" spans="4:5" s="67" customFormat="1" ht="18.75" customHeight="1" thickBot="1">
      <c r="D25" s="300"/>
      <c r="E25" s="300"/>
    </row>
    <row r="26" spans="1:5" s="67" customFormat="1" ht="18.75" customHeight="1">
      <c r="A26" s="301"/>
      <c r="B26" s="396" t="s">
        <v>143</v>
      </c>
      <c r="C26" s="396"/>
      <c r="D26" s="396"/>
      <c r="E26" s="302"/>
    </row>
    <row r="27" spans="1:5" s="67" customFormat="1" ht="18.75" customHeight="1">
      <c r="A27" s="296"/>
      <c r="B27" s="66" t="s">
        <v>144</v>
      </c>
      <c r="C27" s="66"/>
      <c r="D27" s="392">
        <v>4409223</v>
      </c>
      <c r="E27" s="393"/>
    </row>
    <row r="28" spans="1:5" s="67" customFormat="1" ht="18.75" customHeight="1">
      <c r="A28" s="303"/>
      <c r="B28" s="65" t="s">
        <v>145</v>
      </c>
      <c r="C28" s="65"/>
      <c r="D28" s="397">
        <v>92720</v>
      </c>
      <c r="E28" s="395"/>
    </row>
    <row r="29" spans="1:5" s="67" customFormat="1" ht="18.75" customHeight="1">
      <c r="A29" s="304"/>
      <c r="B29" s="305" t="s">
        <v>324</v>
      </c>
      <c r="C29" s="305"/>
      <c r="D29" s="380">
        <v>682298</v>
      </c>
      <c r="E29" s="381"/>
    </row>
    <row r="30" spans="1:5" s="67" customFormat="1" ht="18.75" customHeight="1">
      <c r="A30" s="293"/>
      <c r="B30" s="294" t="s">
        <v>133</v>
      </c>
      <c r="C30" s="306"/>
      <c r="D30" s="382">
        <f>SUM(D27:E29)</f>
        <v>5184241</v>
      </c>
      <c r="E30" s="383"/>
    </row>
    <row r="31" spans="1:5" s="67" customFormat="1" ht="18.75" customHeight="1">
      <c r="A31" s="296"/>
      <c r="B31" s="64" t="s">
        <v>134</v>
      </c>
      <c r="C31" s="307"/>
      <c r="D31" s="392">
        <v>561819</v>
      </c>
      <c r="E31" s="393"/>
    </row>
    <row r="32" spans="1:5" s="67" customFormat="1" ht="18.75" customHeight="1">
      <c r="A32" s="303"/>
      <c r="B32" s="65" t="s">
        <v>138</v>
      </c>
      <c r="C32" s="308"/>
      <c r="D32" s="394">
        <v>109986</v>
      </c>
      <c r="E32" s="395"/>
    </row>
    <row r="33" spans="1:5" s="67" customFormat="1" ht="18.75" customHeight="1">
      <c r="A33" s="303"/>
      <c r="B33" s="65" t="s">
        <v>139</v>
      </c>
      <c r="C33" s="308"/>
      <c r="D33" s="394">
        <v>2824723</v>
      </c>
      <c r="E33" s="395"/>
    </row>
    <row r="34" spans="1:5" s="67" customFormat="1" ht="18.75" customHeight="1">
      <c r="A34" s="304"/>
      <c r="B34" s="305" t="s">
        <v>140</v>
      </c>
      <c r="C34" s="309"/>
      <c r="D34" s="380">
        <v>2844216</v>
      </c>
      <c r="E34" s="381"/>
    </row>
    <row r="35" spans="1:5" s="67" customFormat="1" ht="18.75" customHeight="1">
      <c r="A35" s="293"/>
      <c r="B35" s="294" t="s">
        <v>141</v>
      </c>
      <c r="C35" s="306"/>
      <c r="D35" s="382">
        <f>SUM(D31:E34)</f>
        <v>6340744</v>
      </c>
      <c r="E35" s="383"/>
    </row>
    <row r="36" spans="1:5" s="67" customFormat="1" ht="18.75" customHeight="1" thickBot="1">
      <c r="A36" s="298"/>
      <c r="B36" s="299" t="s">
        <v>146</v>
      </c>
      <c r="C36" s="310"/>
      <c r="D36" s="384">
        <f>D35-D30</f>
        <v>1156503</v>
      </c>
      <c r="E36" s="385"/>
    </row>
    <row r="37" spans="4:5" s="67" customFormat="1" ht="18.75" customHeight="1" thickBot="1">
      <c r="D37" s="300"/>
      <c r="E37" s="300"/>
    </row>
    <row r="38" spans="1:5" s="67" customFormat="1" ht="18.75" customHeight="1">
      <c r="A38" s="301"/>
      <c r="B38" s="396" t="s">
        <v>147</v>
      </c>
      <c r="C38" s="396"/>
      <c r="D38" s="396"/>
      <c r="E38" s="302"/>
    </row>
    <row r="39" spans="1:5" s="67" customFormat="1" ht="18.75" customHeight="1">
      <c r="A39" s="296"/>
      <c r="B39" s="66" t="s">
        <v>148</v>
      </c>
      <c r="C39" s="66"/>
      <c r="D39" s="392">
        <v>0</v>
      </c>
      <c r="E39" s="393"/>
    </row>
    <row r="40" spans="1:5" s="67" customFormat="1" ht="18.75" customHeight="1">
      <c r="A40" s="303"/>
      <c r="B40" s="65" t="s">
        <v>149</v>
      </c>
      <c r="C40" s="65"/>
      <c r="D40" s="394">
        <v>83153</v>
      </c>
      <c r="E40" s="395"/>
    </row>
    <row r="41" spans="1:5" s="67" customFormat="1" ht="18.75" customHeight="1">
      <c r="A41" s="303"/>
      <c r="B41" s="65" t="s">
        <v>150</v>
      </c>
      <c r="C41" s="65"/>
      <c r="D41" s="394">
        <v>786756</v>
      </c>
      <c r="E41" s="395"/>
    </row>
    <row r="42" spans="1:5" s="67" customFormat="1" ht="18.75" customHeight="1">
      <c r="A42" s="303"/>
      <c r="B42" s="65" t="s">
        <v>151</v>
      </c>
      <c r="C42" s="65"/>
      <c r="D42" s="394">
        <v>8</v>
      </c>
      <c r="E42" s="395"/>
    </row>
    <row r="43" spans="1:5" s="67" customFormat="1" ht="18.75" customHeight="1">
      <c r="A43" s="303"/>
      <c r="B43" s="65" t="s">
        <v>325</v>
      </c>
      <c r="C43" s="65"/>
      <c r="D43" s="394">
        <v>51491</v>
      </c>
      <c r="E43" s="395"/>
    </row>
    <row r="44" spans="1:5" s="67" customFormat="1" ht="18.75" customHeight="1">
      <c r="A44" s="303"/>
      <c r="B44" s="65" t="s">
        <v>152</v>
      </c>
      <c r="C44" s="65"/>
      <c r="D44" s="394">
        <v>451656</v>
      </c>
      <c r="E44" s="395"/>
    </row>
    <row r="45" spans="1:5" s="67" customFormat="1" ht="18.75" customHeight="1">
      <c r="A45" s="304"/>
      <c r="B45" s="321" t="s">
        <v>345</v>
      </c>
      <c r="C45" s="305"/>
      <c r="D45" s="380">
        <v>0</v>
      </c>
      <c r="E45" s="381"/>
    </row>
    <row r="46" spans="1:5" s="67" customFormat="1" ht="18.75" customHeight="1">
      <c r="A46" s="293"/>
      <c r="B46" s="294" t="s">
        <v>133</v>
      </c>
      <c r="C46" s="295"/>
      <c r="D46" s="382">
        <f>SUM(D39:E45)</f>
        <v>1373064</v>
      </c>
      <c r="E46" s="383"/>
    </row>
    <row r="47" spans="1:5" s="67" customFormat="1" ht="18.75" customHeight="1">
      <c r="A47" s="296"/>
      <c r="B47" s="64" t="s">
        <v>134</v>
      </c>
      <c r="C47" s="307"/>
      <c r="D47" s="392">
        <v>75345</v>
      </c>
      <c r="E47" s="393"/>
    </row>
    <row r="48" spans="1:5" s="67" customFormat="1" ht="18.75" customHeight="1">
      <c r="A48" s="303"/>
      <c r="B48" s="65" t="s">
        <v>153</v>
      </c>
      <c r="C48" s="308"/>
      <c r="D48" s="394">
        <v>80941</v>
      </c>
      <c r="E48" s="395"/>
    </row>
    <row r="49" spans="1:5" s="67" customFormat="1" ht="18.75" customHeight="1">
      <c r="A49" s="303"/>
      <c r="B49" s="65" t="s">
        <v>139</v>
      </c>
      <c r="C49" s="308"/>
      <c r="D49" s="394">
        <v>0</v>
      </c>
      <c r="E49" s="395"/>
    </row>
    <row r="50" spans="1:5" s="67" customFormat="1" ht="18.75" customHeight="1">
      <c r="A50" s="303"/>
      <c r="B50" s="65" t="s">
        <v>138</v>
      </c>
      <c r="C50" s="308"/>
      <c r="D50" s="394">
        <v>3000</v>
      </c>
      <c r="E50" s="395"/>
    </row>
    <row r="51" spans="1:5" s="67" customFormat="1" ht="18.75" customHeight="1">
      <c r="A51" s="303"/>
      <c r="B51" s="65" t="s">
        <v>326</v>
      </c>
      <c r="C51" s="308"/>
      <c r="D51" s="394">
        <v>1865</v>
      </c>
      <c r="E51" s="395"/>
    </row>
    <row r="52" spans="1:5" s="67" customFormat="1" ht="18.75" customHeight="1">
      <c r="A52" s="304"/>
      <c r="B52" s="305" t="s">
        <v>140</v>
      </c>
      <c r="C52" s="309"/>
      <c r="D52" s="380">
        <v>11110</v>
      </c>
      <c r="E52" s="381"/>
    </row>
    <row r="53" spans="1:5" s="67" customFormat="1" ht="18.75" customHeight="1">
      <c r="A53" s="293"/>
      <c r="B53" s="294" t="s">
        <v>141</v>
      </c>
      <c r="C53" s="306"/>
      <c r="D53" s="382">
        <f>SUM(D47:E52)</f>
        <v>172261</v>
      </c>
      <c r="E53" s="383"/>
    </row>
    <row r="54" spans="1:5" s="67" customFormat="1" ht="18.75" customHeight="1" thickBot="1">
      <c r="A54" s="298"/>
      <c r="B54" s="299" t="s">
        <v>155</v>
      </c>
      <c r="C54" s="310"/>
      <c r="D54" s="384">
        <f>D53-D46</f>
        <v>-1200803</v>
      </c>
      <c r="E54" s="385"/>
    </row>
    <row r="55" spans="4:5" s="67" customFormat="1" ht="18.75" customHeight="1" thickBot="1">
      <c r="D55" s="300"/>
      <c r="E55" s="300"/>
    </row>
    <row r="56" spans="1:5" s="67" customFormat="1" ht="18.75" customHeight="1" thickBot="1">
      <c r="A56" s="139"/>
      <c r="B56" s="234" t="s">
        <v>235</v>
      </c>
      <c r="C56" s="140"/>
      <c r="D56" s="386">
        <v>0</v>
      </c>
      <c r="E56" s="387"/>
    </row>
    <row r="57" spans="1:5" s="67" customFormat="1" ht="18.75" customHeight="1">
      <c r="A57" s="301"/>
      <c r="B57" s="311" t="s">
        <v>327</v>
      </c>
      <c r="C57" s="311"/>
      <c r="D57" s="388">
        <f>D24+D36+D54</f>
        <v>-1005</v>
      </c>
      <c r="E57" s="389"/>
    </row>
    <row r="58" spans="1:5" s="67" customFormat="1" ht="18.75" customHeight="1" thickBot="1">
      <c r="A58" s="303"/>
      <c r="B58" s="65" t="s">
        <v>328</v>
      </c>
      <c r="C58" s="65"/>
      <c r="D58" s="390">
        <v>1174618</v>
      </c>
      <c r="E58" s="391"/>
    </row>
    <row r="59" spans="1:6" s="67" customFormat="1" ht="18.75" customHeight="1" thickBot="1">
      <c r="A59" s="312"/>
      <c r="B59" s="313" t="s">
        <v>329</v>
      </c>
      <c r="C59" s="314"/>
      <c r="D59" s="377">
        <f>D57+D58</f>
        <v>1173613</v>
      </c>
      <c r="E59" s="378"/>
      <c r="F59" s="315"/>
    </row>
    <row r="60" spans="4:5" s="67" customFormat="1" ht="10.5" customHeight="1">
      <c r="D60" s="300"/>
      <c r="E60" s="300"/>
    </row>
    <row r="61" spans="1:5" s="67" customFormat="1" ht="19.5" customHeight="1">
      <c r="A61" s="142" t="s">
        <v>330</v>
      </c>
      <c r="D61" s="300"/>
      <c r="E61" s="300"/>
    </row>
    <row r="62" spans="1:5" s="67" customFormat="1" ht="19.5" customHeight="1">
      <c r="A62" s="68" t="s">
        <v>331</v>
      </c>
      <c r="B62" s="67" t="s">
        <v>332</v>
      </c>
      <c r="D62" s="300"/>
      <c r="E62" s="300"/>
    </row>
    <row r="63" spans="1:5" s="67" customFormat="1" ht="19.5" customHeight="1">
      <c r="A63" s="68" t="s">
        <v>333</v>
      </c>
      <c r="B63" s="322" t="s">
        <v>362</v>
      </c>
      <c r="D63" s="300"/>
      <c r="E63" s="300"/>
    </row>
    <row r="64" spans="1:5" s="67" customFormat="1" ht="19.5" customHeight="1">
      <c r="A64" s="68" t="s">
        <v>334</v>
      </c>
      <c r="B64" s="322" t="s">
        <v>363</v>
      </c>
      <c r="D64" s="300"/>
      <c r="E64" s="300"/>
    </row>
    <row r="65" spans="1:5" ht="13.5">
      <c r="A65" s="316" t="s">
        <v>335</v>
      </c>
      <c r="B65" s="317"/>
      <c r="C65" s="317"/>
      <c r="D65" s="318"/>
      <c r="E65" s="318"/>
    </row>
    <row r="66" spans="1:5" ht="13.5">
      <c r="A66" s="316"/>
      <c r="B66" s="317" t="s">
        <v>336</v>
      </c>
      <c r="C66" s="317"/>
      <c r="D66" s="373">
        <v>9860461</v>
      </c>
      <c r="E66" s="374"/>
    </row>
    <row r="67" spans="1:5" ht="13.5">
      <c r="A67" s="316"/>
      <c r="B67" s="317" t="s">
        <v>338</v>
      </c>
      <c r="C67" s="319" t="s">
        <v>337</v>
      </c>
      <c r="D67" s="373">
        <v>245298</v>
      </c>
      <c r="E67" s="379"/>
    </row>
    <row r="68" spans="1:5" ht="13.5">
      <c r="A68" s="316"/>
      <c r="B68" s="317" t="s">
        <v>339</v>
      </c>
      <c r="C68" s="319" t="s">
        <v>337</v>
      </c>
      <c r="D68" s="373">
        <v>449655</v>
      </c>
      <c r="E68" s="374"/>
    </row>
    <row r="69" spans="1:5" ht="13.5">
      <c r="A69" s="316"/>
      <c r="B69" s="317" t="s">
        <v>340</v>
      </c>
      <c r="C69" s="319" t="s">
        <v>337</v>
      </c>
      <c r="D69" s="373">
        <v>9861466</v>
      </c>
      <c r="E69" s="374"/>
    </row>
    <row r="70" spans="1:5" ht="13.5">
      <c r="A70" s="316"/>
      <c r="B70" s="317" t="s">
        <v>341</v>
      </c>
      <c r="C70" s="317"/>
      <c r="D70" s="373">
        <v>506336</v>
      </c>
      <c r="E70" s="374"/>
    </row>
    <row r="71" spans="1:5" ht="13.5">
      <c r="A71" s="316"/>
      <c r="B71" s="317" t="s">
        <v>342</v>
      </c>
      <c r="C71" s="319"/>
      <c r="D71" s="373">
        <v>408565</v>
      </c>
      <c r="E71" s="374"/>
    </row>
    <row r="72" spans="1:5" ht="14.25" thickBot="1">
      <c r="A72" s="316"/>
      <c r="B72" s="317" t="s">
        <v>343</v>
      </c>
      <c r="C72" s="317"/>
      <c r="D72" s="375">
        <f>D66-D67-D68-D69+D70+D71</f>
        <v>218943</v>
      </c>
      <c r="E72" s="376"/>
    </row>
    <row r="73" ht="19.5" customHeight="1" thickTop="1">
      <c r="A73" s="142" t="s">
        <v>344</v>
      </c>
    </row>
    <row r="74" ht="19.5" customHeight="1">
      <c r="A74" s="62" t="s">
        <v>62</v>
      </c>
    </row>
  </sheetData>
  <sheetProtection/>
  <mergeCells count="62">
    <mergeCell ref="A1:E1"/>
    <mergeCell ref="A2:E2"/>
    <mergeCell ref="A3:E3"/>
    <mergeCell ref="B5:D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B26:D26"/>
    <mergeCell ref="D27:E27"/>
    <mergeCell ref="D28:E28"/>
    <mergeCell ref="D29:E29"/>
    <mergeCell ref="D30:E30"/>
    <mergeCell ref="D31:E31"/>
    <mergeCell ref="D32:E32"/>
    <mergeCell ref="D33:E33"/>
    <mergeCell ref="D34:E34"/>
    <mergeCell ref="D35:E35"/>
    <mergeCell ref="D36:E36"/>
    <mergeCell ref="B38:D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6:E56"/>
    <mergeCell ref="D57:E57"/>
    <mergeCell ref="D58:E58"/>
    <mergeCell ref="D71:E71"/>
    <mergeCell ref="D72:E72"/>
    <mergeCell ref="D59:E59"/>
    <mergeCell ref="D66:E66"/>
    <mergeCell ref="D67:E67"/>
    <mergeCell ref="D68:E68"/>
    <mergeCell ref="D69:E69"/>
    <mergeCell ref="D70:E70"/>
  </mergeCells>
  <printOptions horizontalCentered="1"/>
  <pageMargins left="0.5905511811023623" right="0.3937007874015748" top="0.5905511811023623" bottom="0.3937007874015748" header="0.3937007874015748" footer="0.1968503937007874"/>
  <pageSetup fitToHeight="1" fitToWidth="1" horizontalDpi="600" verticalDpi="600" orientation="portrait" paperSize="9" scale="62" r:id="rId2"/>
  <headerFooter alignWithMargins="0">
    <oddHeader>&amp;L&amp;14　　　&amp;A</oddHeader>
  </headerFooter>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N49"/>
  <sheetViews>
    <sheetView zoomScale="85" zoomScaleNormal="85" zoomScalePageLayoutView="0" workbookViewId="0" topLeftCell="A1">
      <selection activeCell="A1" sqref="A1:N1"/>
    </sheetView>
  </sheetViews>
  <sheetFormatPr defaultColWidth="9.00390625" defaultRowHeight="19.5" customHeight="1"/>
  <cols>
    <col min="1" max="2" width="1.75390625" style="145" customWidth="1"/>
    <col min="3" max="3" width="28.25390625" style="145" customWidth="1"/>
    <col min="4" max="6" width="14.25390625" style="146" customWidth="1"/>
    <col min="7" max="7" width="2.25390625" style="147" customWidth="1"/>
    <col min="8" max="9" width="1.75390625" style="147" customWidth="1"/>
    <col min="10" max="10" width="35.00390625" style="147" bestFit="1" customWidth="1"/>
    <col min="11" max="13" width="14.25390625" style="146" customWidth="1"/>
    <col min="14" max="14" width="2.625" style="145" customWidth="1"/>
    <col min="15" max="16384" width="9.00390625" style="145" customWidth="1"/>
  </cols>
  <sheetData>
    <row r="1" spans="1:14" ht="21">
      <c r="A1" s="402" t="s">
        <v>78</v>
      </c>
      <c r="B1" s="402"/>
      <c r="C1" s="402"/>
      <c r="D1" s="402"/>
      <c r="E1" s="402"/>
      <c r="F1" s="402"/>
      <c r="G1" s="402"/>
      <c r="H1" s="402"/>
      <c r="I1" s="402"/>
      <c r="J1" s="402"/>
      <c r="K1" s="402"/>
      <c r="L1" s="402"/>
      <c r="M1" s="402"/>
      <c r="N1" s="402"/>
    </row>
    <row r="2" spans="1:14" ht="19.5" customHeight="1">
      <c r="A2" s="403" t="s">
        <v>358</v>
      </c>
      <c r="B2" s="404"/>
      <c r="C2" s="404"/>
      <c r="D2" s="404"/>
      <c r="E2" s="404"/>
      <c r="F2" s="404"/>
      <c r="G2" s="404"/>
      <c r="H2" s="404"/>
      <c r="I2" s="404"/>
      <c r="J2" s="404"/>
      <c r="K2" s="404"/>
      <c r="L2" s="404"/>
      <c r="M2" s="404"/>
      <c r="N2" s="404"/>
    </row>
    <row r="3" ht="19.5" customHeight="1" thickBot="1">
      <c r="N3" s="148" t="s">
        <v>1</v>
      </c>
    </row>
    <row r="4" spans="1:14" ht="19.5" customHeight="1" thickBot="1">
      <c r="A4" s="405" t="s">
        <v>2</v>
      </c>
      <c r="B4" s="406"/>
      <c r="C4" s="406"/>
      <c r="D4" s="406"/>
      <c r="E4" s="406"/>
      <c r="F4" s="406"/>
      <c r="G4" s="407"/>
      <c r="H4" s="405" t="s">
        <v>3</v>
      </c>
      <c r="I4" s="406"/>
      <c r="J4" s="406"/>
      <c r="K4" s="406"/>
      <c r="L4" s="406"/>
      <c r="M4" s="406"/>
      <c r="N4" s="407"/>
    </row>
    <row r="5" spans="1:14" ht="19.5" customHeight="1">
      <c r="A5" s="73" t="s">
        <v>4</v>
      </c>
      <c r="B5" s="149"/>
      <c r="C5" s="149"/>
      <c r="D5" s="150"/>
      <c r="E5" s="150"/>
      <c r="F5" s="150"/>
      <c r="G5" s="151"/>
      <c r="H5" s="77" t="s">
        <v>5</v>
      </c>
      <c r="I5" s="152"/>
      <c r="J5" s="152"/>
      <c r="K5" s="150"/>
      <c r="L5" s="150"/>
      <c r="M5" s="150"/>
      <c r="N5" s="153"/>
    </row>
    <row r="6" spans="1:14" ht="19.5" customHeight="1">
      <c r="A6" s="154" t="s">
        <v>6</v>
      </c>
      <c r="B6" s="149"/>
      <c r="C6" s="149"/>
      <c r="D6" s="150"/>
      <c r="E6" s="150"/>
      <c r="F6" s="150"/>
      <c r="G6" s="151"/>
      <c r="H6" s="155" t="s">
        <v>7</v>
      </c>
      <c r="I6" s="152"/>
      <c r="J6" s="152"/>
      <c r="K6" s="150"/>
      <c r="L6" s="150"/>
      <c r="M6" s="150"/>
      <c r="N6" s="153"/>
    </row>
    <row r="7" spans="1:14" ht="19.5" customHeight="1">
      <c r="A7" s="154"/>
      <c r="B7" s="149" t="s">
        <v>8</v>
      </c>
      <c r="C7" s="149"/>
      <c r="D7" s="150"/>
      <c r="E7" s="150"/>
      <c r="F7" s="150"/>
      <c r="G7" s="151"/>
      <c r="H7" s="155"/>
      <c r="I7" s="152" t="s">
        <v>9</v>
      </c>
      <c r="J7" s="152"/>
      <c r="K7" s="150"/>
      <c r="L7" s="150"/>
      <c r="M7" s="150"/>
      <c r="N7" s="153"/>
    </row>
    <row r="8" spans="1:14" ht="19.5" customHeight="1">
      <c r="A8" s="154"/>
      <c r="B8" s="149"/>
      <c r="C8" s="149" t="s">
        <v>10</v>
      </c>
      <c r="D8" s="156">
        <v>9655776</v>
      </c>
      <c r="E8" s="150"/>
      <c r="F8" s="150"/>
      <c r="G8" s="151"/>
      <c r="H8" s="155"/>
      <c r="I8" s="152"/>
      <c r="J8" s="152" t="s">
        <v>158</v>
      </c>
      <c r="K8" s="156">
        <v>3960166</v>
      </c>
      <c r="L8" s="150"/>
      <c r="M8" s="150"/>
      <c r="N8" s="153"/>
    </row>
    <row r="9" spans="1:14" ht="19.5" customHeight="1">
      <c r="A9" s="154"/>
      <c r="B9" s="149"/>
      <c r="C9" s="149" t="s">
        <v>11</v>
      </c>
      <c r="D9" s="157">
        <v>2916885</v>
      </c>
      <c r="E9" s="150"/>
      <c r="F9" s="150"/>
      <c r="G9" s="151"/>
      <c r="H9" s="155"/>
      <c r="I9" s="152"/>
      <c r="J9" s="152" t="s">
        <v>159</v>
      </c>
      <c r="K9" s="157">
        <v>705315</v>
      </c>
      <c r="L9" s="150"/>
      <c r="M9" s="150"/>
      <c r="N9" s="153"/>
    </row>
    <row r="10" spans="1:14" ht="19.5" customHeight="1">
      <c r="A10" s="154"/>
      <c r="B10" s="149"/>
      <c r="C10" s="149" t="s">
        <v>13</v>
      </c>
      <c r="D10" s="157">
        <v>304391</v>
      </c>
      <c r="E10" s="150"/>
      <c r="F10" s="150"/>
      <c r="G10" s="151"/>
      <c r="H10" s="155"/>
      <c r="I10" s="152"/>
      <c r="J10" s="152" t="s">
        <v>79</v>
      </c>
      <c r="K10" s="150"/>
      <c r="L10" s="158">
        <f>SUM(K8:K9)</f>
        <v>4665481</v>
      </c>
      <c r="M10" s="150"/>
      <c r="N10" s="153"/>
    </row>
    <row r="11" spans="1:14" ht="19.5" customHeight="1">
      <c r="A11" s="154"/>
      <c r="B11" s="149"/>
      <c r="C11" s="149" t="s">
        <v>14</v>
      </c>
      <c r="D11" s="157">
        <v>2019890</v>
      </c>
      <c r="E11" s="150"/>
      <c r="F11" s="150"/>
      <c r="G11" s="151"/>
      <c r="H11" s="155"/>
      <c r="I11" s="152" t="s">
        <v>55</v>
      </c>
      <c r="J11" s="152"/>
      <c r="K11" s="150"/>
      <c r="L11" s="156">
        <v>822404</v>
      </c>
      <c r="M11" s="150"/>
      <c r="N11" s="153"/>
    </row>
    <row r="12" spans="1:14" ht="19.5" customHeight="1">
      <c r="A12" s="154"/>
      <c r="B12" s="149"/>
      <c r="C12" s="149" t="s">
        <v>16</v>
      </c>
      <c r="D12" s="157">
        <v>15609068</v>
      </c>
      <c r="E12" s="150"/>
      <c r="F12" s="150"/>
      <c r="G12" s="151"/>
      <c r="H12" s="155"/>
      <c r="I12" s="152" t="s">
        <v>56</v>
      </c>
      <c r="J12" s="152"/>
      <c r="K12" s="150"/>
      <c r="L12" s="159">
        <f>SUM(L13:L14)</f>
        <v>1069140</v>
      </c>
      <c r="M12" s="150"/>
      <c r="N12" s="153"/>
    </row>
    <row r="13" spans="1:14" ht="19.5" customHeight="1">
      <c r="A13" s="154"/>
      <c r="B13" s="149"/>
      <c r="C13" s="149" t="s">
        <v>17</v>
      </c>
      <c r="D13" s="157">
        <v>281122</v>
      </c>
      <c r="E13" s="150"/>
      <c r="F13" s="150"/>
      <c r="G13" s="151"/>
      <c r="H13" s="155"/>
      <c r="I13" s="152"/>
      <c r="J13" s="160" t="s">
        <v>170</v>
      </c>
      <c r="K13" s="150"/>
      <c r="L13" s="157">
        <v>401291</v>
      </c>
      <c r="M13" s="150"/>
      <c r="N13" s="153"/>
    </row>
    <row r="14" spans="1:14" ht="19.5" customHeight="1">
      <c r="A14" s="154"/>
      <c r="B14" s="149"/>
      <c r="C14" s="149" t="s">
        <v>18</v>
      </c>
      <c r="D14" s="157">
        <v>1893487</v>
      </c>
      <c r="E14" s="150"/>
      <c r="F14" s="150"/>
      <c r="G14" s="151"/>
      <c r="H14" s="155"/>
      <c r="I14" s="152"/>
      <c r="J14" s="160" t="s">
        <v>122</v>
      </c>
      <c r="K14" s="150"/>
      <c r="L14" s="157">
        <v>667849</v>
      </c>
      <c r="M14" s="150"/>
      <c r="N14" s="153"/>
    </row>
    <row r="15" spans="1:14" ht="19.5" customHeight="1">
      <c r="A15" s="154"/>
      <c r="B15" s="149"/>
      <c r="C15" s="149" t="s">
        <v>165</v>
      </c>
      <c r="D15" s="157">
        <v>0</v>
      </c>
      <c r="E15" s="150"/>
      <c r="F15" s="150"/>
      <c r="G15" s="151"/>
      <c r="H15" s="155"/>
      <c r="I15" s="152" t="s">
        <v>57</v>
      </c>
      <c r="J15" s="152"/>
      <c r="K15" s="150"/>
      <c r="L15" s="157">
        <v>0</v>
      </c>
      <c r="M15" s="150"/>
      <c r="N15" s="153"/>
    </row>
    <row r="16" spans="1:14" ht="19.5" customHeight="1" thickBot="1">
      <c r="A16" s="154"/>
      <c r="B16" s="149"/>
      <c r="C16" s="149" t="s">
        <v>167</v>
      </c>
      <c r="D16" s="157">
        <v>0</v>
      </c>
      <c r="E16" s="150"/>
      <c r="F16" s="150"/>
      <c r="G16" s="151"/>
      <c r="H16" s="155"/>
      <c r="I16" s="152" t="s">
        <v>19</v>
      </c>
      <c r="J16" s="152"/>
      <c r="K16" s="150"/>
      <c r="L16" s="150"/>
      <c r="M16" s="161">
        <f>SUM(L10,L11:L12,L15)</f>
        <v>6557025</v>
      </c>
      <c r="N16" s="153"/>
    </row>
    <row r="17" spans="1:14" ht="19.5" customHeight="1">
      <c r="A17" s="154"/>
      <c r="B17" s="149"/>
      <c r="C17" s="231" t="s">
        <v>231</v>
      </c>
      <c r="D17" s="150"/>
      <c r="E17" s="158">
        <f>SUM(D8:D16)</f>
        <v>32680619</v>
      </c>
      <c r="F17" s="150"/>
      <c r="G17" s="151"/>
      <c r="H17" s="155"/>
      <c r="I17" s="152"/>
      <c r="J17" s="152"/>
      <c r="K17" s="150"/>
      <c r="L17" s="150"/>
      <c r="M17" s="150"/>
      <c r="N17" s="153"/>
    </row>
    <row r="18" spans="1:14" ht="19.5" customHeight="1">
      <c r="A18" s="154"/>
      <c r="B18" s="231" t="s">
        <v>237</v>
      </c>
      <c r="C18" s="231"/>
      <c r="D18" s="150"/>
      <c r="E18" s="157">
        <v>0</v>
      </c>
      <c r="F18" s="150"/>
      <c r="G18" s="151"/>
      <c r="H18" s="155" t="s">
        <v>21</v>
      </c>
      <c r="I18" s="152"/>
      <c r="J18" s="152"/>
      <c r="K18" s="150"/>
      <c r="L18" s="150"/>
      <c r="M18" s="150"/>
      <c r="N18" s="153"/>
    </row>
    <row r="19" spans="1:14" ht="19.5" customHeight="1">
      <c r="A19" s="154"/>
      <c r="B19" s="231" t="s">
        <v>238</v>
      </c>
      <c r="C19" s="149"/>
      <c r="D19" s="150"/>
      <c r="E19" s="157">
        <v>8902</v>
      </c>
      <c r="F19" s="150"/>
      <c r="G19" s="151"/>
      <c r="H19" s="155"/>
      <c r="I19" s="152" t="s">
        <v>80</v>
      </c>
      <c r="J19" s="152"/>
      <c r="K19" s="150"/>
      <c r="L19" s="157">
        <v>522914</v>
      </c>
      <c r="M19" s="150"/>
      <c r="N19" s="153"/>
    </row>
    <row r="20" spans="1:14" ht="19.5" customHeight="1" thickBot="1">
      <c r="A20" s="154"/>
      <c r="B20" s="149" t="s">
        <v>22</v>
      </c>
      <c r="C20" s="149"/>
      <c r="D20" s="150"/>
      <c r="E20" s="150"/>
      <c r="F20" s="161">
        <f>SUM(E17:E19)</f>
        <v>32689521</v>
      </c>
      <c r="G20" s="151"/>
      <c r="H20" s="155"/>
      <c r="I20" s="152" t="s">
        <v>178</v>
      </c>
      <c r="J20" s="152"/>
      <c r="K20" s="150"/>
      <c r="L20" s="157">
        <v>0</v>
      </c>
      <c r="M20" s="150"/>
      <c r="N20" s="153"/>
    </row>
    <row r="21" spans="1:14" ht="19.5" customHeight="1">
      <c r="A21" s="154"/>
      <c r="B21" s="149"/>
      <c r="C21" s="149"/>
      <c r="D21" s="150"/>
      <c r="E21" s="150"/>
      <c r="F21" s="150"/>
      <c r="G21" s="151"/>
      <c r="H21" s="155"/>
      <c r="I21" s="152" t="s">
        <v>24</v>
      </c>
      <c r="J21" s="152"/>
      <c r="K21" s="150"/>
      <c r="L21" s="157">
        <v>63310</v>
      </c>
      <c r="M21" s="150"/>
      <c r="N21" s="153"/>
    </row>
    <row r="22" spans="1:14" ht="19.5" customHeight="1">
      <c r="A22" s="154" t="s">
        <v>23</v>
      </c>
      <c r="B22" s="149"/>
      <c r="C22" s="149"/>
      <c r="D22" s="150"/>
      <c r="E22" s="150"/>
      <c r="F22" s="150"/>
      <c r="G22" s="151"/>
      <c r="H22" s="155"/>
      <c r="I22" s="152" t="s">
        <v>26</v>
      </c>
      <c r="J22" s="152"/>
      <c r="K22" s="150"/>
      <c r="L22" s="157">
        <v>0</v>
      </c>
      <c r="M22" s="150"/>
      <c r="N22" s="153"/>
    </row>
    <row r="23" spans="1:14" ht="19.5" customHeight="1">
      <c r="A23" s="154"/>
      <c r="B23" s="149" t="s">
        <v>25</v>
      </c>
      <c r="C23" s="149"/>
      <c r="D23" s="150"/>
      <c r="E23" s="156">
        <v>66750</v>
      </c>
      <c r="F23" s="150"/>
      <c r="G23" s="151"/>
      <c r="H23" s="155"/>
      <c r="I23" s="152" t="s">
        <v>27</v>
      </c>
      <c r="J23" s="152"/>
      <c r="K23" s="150"/>
      <c r="L23" s="157">
        <v>34457</v>
      </c>
      <c r="M23" s="150"/>
      <c r="N23" s="153"/>
    </row>
    <row r="24" spans="1:14" ht="19.5" customHeight="1">
      <c r="A24" s="154"/>
      <c r="B24" s="149" t="s">
        <v>29</v>
      </c>
      <c r="C24" s="149"/>
      <c r="D24" s="150"/>
      <c r="E24" s="157">
        <v>101238</v>
      </c>
      <c r="F24" s="150"/>
      <c r="G24" s="151"/>
      <c r="H24" s="155"/>
      <c r="I24" s="152" t="s">
        <v>179</v>
      </c>
      <c r="J24" s="152"/>
      <c r="K24" s="150"/>
      <c r="L24" s="157">
        <v>0</v>
      </c>
      <c r="M24" s="150"/>
      <c r="N24" s="153"/>
    </row>
    <row r="25" spans="1:14" ht="19.5" customHeight="1" thickBot="1">
      <c r="A25" s="154"/>
      <c r="B25" s="149" t="s">
        <v>31</v>
      </c>
      <c r="C25" s="149"/>
      <c r="D25" s="150"/>
      <c r="E25" s="157">
        <v>7557893</v>
      </c>
      <c r="F25" s="150"/>
      <c r="G25" s="151"/>
      <c r="H25" s="155"/>
      <c r="I25" s="152" t="s">
        <v>28</v>
      </c>
      <c r="J25" s="152"/>
      <c r="K25" s="150"/>
      <c r="L25" s="150"/>
      <c r="M25" s="161">
        <f>SUM(L19:L24)</f>
        <v>620681</v>
      </c>
      <c r="N25" s="153"/>
    </row>
    <row r="26" spans="1:14" ht="19.5" customHeight="1">
      <c r="A26" s="154"/>
      <c r="B26" s="149" t="s">
        <v>174</v>
      </c>
      <c r="C26" s="149"/>
      <c r="D26" s="150"/>
      <c r="E26" s="157">
        <v>10202</v>
      </c>
      <c r="F26" s="150"/>
      <c r="G26" s="151"/>
      <c r="H26" s="155"/>
      <c r="I26" s="152"/>
      <c r="J26" s="152"/>
      <c r="K26" s="150"/>
      <c r="L26" s="150"/>
      <c r="M26" s="150"/>
      <c r="N26" s="153"/>
    </row>
    <row r="27" spans="1:14" ht="19.5" customHeight="1" thickBot="1">
      <c r="A27" s="154"/>
      <c r="B27" s="149" t="s">
        <v>171</v>
      </c>
      <c r="C27" s="149"/>
      <c r="D27" s="150"/>
      <c r="E27" s="157">
        <v>0</v>
      </c>
      <c r="F27" s="150"/>
      <c r="G27" s="151"/>
      <c r="H27" s="155"/>
      <c r="I27" s="88" t="s">
        <v>30</v>
      </c>
      <c r="J27" s="152"/>
      <c r="K27" s="150"/>
      <c r="L27" s="150"/>
      <c r="M27" s="161">
        <f>M16+M25</f>
        <v>7177706</v>
      </c>
      <c r="N27" s="153"/>
    </row>
    <row r="28" spans="1:14" ht="19.5" customHeight="1">
      <c r="A28" s="154"/>
      <c r="B28" s="149" t="s">
        <v>177</v>
      </c>
      <c r="C28" s="149"/>
      <c r="D28" s="150"/>
      <c r="E28" s="157">
        <v>-239</v>
      </c>
      <c r="F28" s="150"/>
      <c r="G28" s="151"/>
      <c r="H28" s="155"/>
      <c r="I28" s="152"/>
      <c r="J28" s="152"/>
      <c r="K28" s="150"/>
      <c r="L28" s="150"/>
      <c r="M28" s="150"/>
      <c r="N28" s="153"/>
    </row>
    <row r="29" spans="1:14" ht="19.5" customHeight="1" thickBot="1">
      <c r="A29" s="154"/>
      <c r="B29" s="149" t="s">
        <v>36</v>
      </c>
      <c r="C29" s="149"/>
      <c r="D29" s="150"/>
      <c r="E29" s="150"/>
      <c r="F29" s="161">
        <f>SUM(E23:E28)</f>
        <v>7735844</v>
      </c>
      <c r="G29" s="151"/>
      <c r="H29" s="155"/>
      <c r="I29" s="152"/>
      <c r="J29" s="152"/>
      <c r="K29" s="150"/>
      <c r="L29" s="150"/>
      <c r="M29" s="150"/>
      <c r="N29" s="153"/>
    </row>
    <row r="30" spans="1:14" ht="19.5" customHeight="1">
      <c r="A30" s="154"/>
      <c r="B30" s="149"/>
      <c r="C30" s="149"/>
      <c r="D30" s="150"/>
      <c r="E30" s="150"/>
      <c r="F30" s="150"/>
      <c r="G30" s="151"/>
      <c r="H30" s="155"/>
      <c r="I30" s="88"/>
      <c r="J30" s="152"/>
      <c r="K30" s="150"/>
      <c r="L30" s="150"/>
      <c r="M30" s="150"/>
      <c r="N30" s="153"/>
    </row>
    <row r="31" spans="1:14" ht="19.5" customHeight="1">
      <c r="A31" s="154" t="s">
        <v>37</v>
      </c>
      <c r="B31" s="149"/>
      <c r="C31" s="149"/>
      <c r="D31" s="150"/>
      <c r="E31" s="150"/>
      <c r="F31" s="150"/>
      <c r="G31" s="151"/>
      <c r="H31" s="77"/>
      <c r="I31" s="152"/>
      <c r="J31" s="152"/>
      <c r="K31" s="150"/>
      <c r="L31" s="150"/>
      <c r="M31" s="150"/>
      <c r="N31" s="153"/>
    </row>
    <row r="32" spans="1:14" ht="19.5" customHeight="1">
      <c r="A32" s="154"/>
      <c r="B32" s="149" t="s">
        <v>180</v>
      </c>
      <c r="C32" s="149"/>
      <c r="D32" s="150"/>
      <c r="E32" s="156">
        <v>5199060</v>
      </c>
      <c r="F32" s="150"/>
      <c r="G32" s="151"/>
      <c r="H32" s="247" t="s">
        <v>33</v>
      </c>
      <c r="I32" s="152"/>
      <c r="J32" s="152"/>
      <c r="K32" s="150"/>
      <c r="L32" s="156">
        <v>17693600</v>
      </c>
      <c r="M32" s="150"/>
      <c r="N32" s="153"/>
    </row>
    <row r="33" spans="1:14" ht="19.5" customHeight="1">
      <c r="A33" s="154"/>
      <c r="B33" s="149" t="s">
        <v>38</v>
      </c>
      <c r="C33" s="149"/>
      <c r="D33" s="150"/>
      <c r="E33" s="157">
        <v>4869</v>
      </c>
      <c r="F33" s="150"/>
      <c r="G33" s="151"/>
      <c r="H33" s="247" t="s">
        <v>34</v>
      </c>
      <c r="I33" s="152"/>
      <c r="J33" s="152"/>
      <c r="K33" s="150"/>
      <c r="L33" s="157">
        <v>18552389</v>
      </c>
      <c r="M33" s="150"/>
      <c r="N33" s="153"/>
    </row>
    <row r="34" spans="1:14" ht="19.5" customHeight="1">
      <c r="A34" s="154"/>
      <c r="B34" s="149" t="s">
        <v>181</v>
      </c>
      <c r="C34" s="149"/>
      <c r="D34" s="150"/>
      <c r="E34" s="157">
        <v>0</v>
      </c>
      <c r="F34" s="150"/>
      <c r="G34" s="151"/>
      <c r="H34" s="247" t="s">
        <v>258</v>
      </c>
      <c r="I34" s="152"/>
      <c r="J34" s="152"/>
      <c r="K34" s="150"/>
      <c r="L34" s="157">
        <v>2185052</v>
      </c>
      <c r="M34" s="150"/>
      <c r="N34" s="153"/>
    </row>
    <row r="35" spans="1:14" ht="19.5" customHeight="1">
      <c r="A35" s="154"/>
      <c r="B35" s="149" t="s">
        <v>182</v>
      </c>
      <c r="C35" s="149"/>
      <c r="D35" s="150"/>
      <c r="E35" s="157">
        <v>139</v>
      </c>
      <c r="F35" s="150"/>
      <c r="G35" s="151"/>
      <c r="H35" s="247" t="s">
        <v>259</v>
      </c>
      <c r="J35" s="152"/>
      <c r="K35" s="150"/>
      <c r="L35" s="157">
        <v>20597</v>
      </c>
      <c r="N35" s="153"/>
    </row>
    <row r="36" spans="1:14" ht="19.5" customHeight="1" thickBot="1">
      <c r="A36" s="154"/>
      <c r="B36" s="149" t="s">
        <v>35</v>
      </c>
      <c r="C36" s="149"/>
      <c r="D36" s="150"/>
      <c r="E36" s="157">
        <v>-89</v>
      </c>
      <c r="F36" s="150"/>
      <c r="G36" s="151"/>
      <c r="H36" s="155"/>
      <c r="I36" s="88" t="s">
        <v>58</v>
      </c>
      <c r="J36" s="152"/>
      <c r="K36" s="150"/>
      <c r="L36" s="150"/>
      <c r="M36" s="161">
        <f>SUM(L32:L35)</f>
        <v>38451638</v>
      </c>
      <c r="N36" s="153"/>
    </row>
    <row r="37" spans="1:14" ht="19.5" customHeight="1" thickBot="1">
      <c r="A37" s="154"/>
      <c r="B37" s="149" t="s">
        <v>39</v>
      </c>
      <c r="C37" s="149"/>
      <c r="D37" s="150"/>
      <c r="E37" s="150"/>
      <c r="F37" s="161">
        <f>SUM(E32:E36)</f>
        <v>5203979</v>
      </c>
      <c r="G37" s="151"/>
      <c r="H37" s="155"/>
      <c r="N37" s="153"/>
    </row>
    <row r="38" spans="1:14" ht="19.5" customHeight="1">
      <c r="A38" s="154"/>
      <c r="B38" s="149"/>
      <c r="C38" s="149"/>
      <c r="D38" s="150"/>
      <c r="E38" s="150"/>
      <c r="F38" s="150"/>
      <c r="G38" s="151"/>
      <c r="H38" s="155"/>
      <c r="I38" s="152"/>
      <c r="J38" s="152"/>
      <c r="K38" s="150"/>
      <c r="L38" s="150"/>
      <c r="M38" s="150"/>
      <c r="N38" s="153"/>
    </row>
    <row r="39" spans="1:14" ht="19.5" customHeight="1" thickBot="1">
      <c r="A39" s="154" t="s">
        <v>183</v>
      </c>
      <c r="B39" s="149"/>
      <c r="C39" s="149"/>
      <c r="D39" s="150"/>
      <c r="E39" s="150"/>
      <c r="F39" s="162">
        <v>0</v>
      </c>
      <c r="G39" s="151"/>
      <c r="H39" s="155"/>
      <c r="I39" s="152"/>
      <c r="J39" s="152"/>
      <c r="K39" s="150"/>
      <c r="L39" s="150"/>
      <c r="M39" s="150"/>
      <c r="N39" s="153"/>
    </row>
    <row r="40" spans="1:14" ht="19.5" customHeight="1">
      <c r="A40" s="154"/>
      <c r="B40" s="149"/>
      <c r="C40" s="149"/>
      <c r="D40" s="150"/>
      <c r="E40" s="150"/>
      <c r="F40" s="150"/>
      <c r="G40" s="151"/>
      <c r="H40" s="155"/>
      <c r="I40" s="88"/>
      <c r="J40" s="152"/>
      <c r="K40" s="150"/>
      <c r="L40" s="150"/>
      <c r="M40" s="150"/>
      <c r="N40" s="153"/>
    </row>
    <row r="41" spans="1:14" ht="19.5" customHeight="1" thickBot="1">
      <c r="A41" s="154"/>
      <c r="B41" s="90" t="s">
        <v>40</v>
      </c>
      <c r="C41" s="149"/>
      <c r="D41" s="150"/>
      <c r="E41" s="150"/>
      <c r="F41" s="161">
        <f>F20+F29+F37+F39</f>
        <v>45629344</v>
      </c>
      <c r="G41" s="151"/>
      <c r="H41" s="155"/>
      <c r="I41" s="88" t="s">
        <v>59</v>
      </c>
      <c r="J41" s="152"/>
      <c r="K41" s="150"/>
      <c r="L41" s="150"/>
      <c r="M41" s="161">
        <f>M27+M36</f>
        <v>45629344</v>
      </c>
      <c r="N41" s="153"/>
    </row>
    <row r="42" spans="1:14" ht="19.5" customHeight="1" thickBot="1">
      <c r="A42" s="163"/>
      <c r="B42" s="164"/>
      <c r="C42" s="164"/>
      <c r="D42" s="161"/>
      <c r="E42" s="161"/>
      <c r="F42" s="161"/>
      <c r="G42" s="165"/>
      <c r="H42" s="166"/>
      <c r="I42" s="167"/>
      <c r="J42" s="167"/>
      <c r="K42" s="161"/>
      <c r="L42" s="161"/>
      <c r="M42" s="161"/>
      <c r="N42" s="168"/>
    </row>
    <row r="43" spans="1:14" ht="19.5" customHeight="1">
      <c r="A43" s="149"/>
      <c r="B43" s="149"/>
      <c r="C43" s="149"/>
      <c r="D43" s="150"/>
      <c r="E43" s="150"/>
      <c r="F43" s="150"/>
      <c r="G43" s="152"/>
      <c r="H43" s="152"/>
      <c r="I43" s="152"/>
      <c r="J43" s="152"/>
      <c r="K43" s="169"/>
      <c r="L43" s="150"/>
      <c r="M43" s="150"/>
      <c r="N43" s="149"/>
    </row>
    <row r="44" spans="1:12" ht="19.5" customHeight="1">
      <c r="A44" s="325" t="s">
        <v>350</v>
      </c>
      <c r="E44" s="147"/>
      <c r="F44" s="146" t="s">
        <v>12</v>
      </c>
      <c r="K44" s="156">
        <v>0</v>
      </c>
      <c r="L44" s="146" t="s">
        <v>81</v>
      </c>
    </row>
    <row r="45" spans="5:12" ht="19.5" customHeight="1">
      <c r="E45" s="147"/>
      <c r="F45" s="146" t="s">
        <v>186</v>
      </c>
      <c r="K45" s="157">
        <v>0</v>
      </c>
      <c r="L45" s="146" t="s">
        <v>82</v>
      </c>
    </row>
    <row r="46" spans="4:13" s="225" customFormat="1" ht="19.5" customHeight="1">
      <c r="D46" s="226"/>
      <c r="E46" s="227"/>
      <c r="F46" s="226" t="s">
        <v>187</v>
      </c>
      <c r="G46" s="227"/>
      <c r="H46" s="227"/>
      <c r="I46" s="227"/>
      <c r="J46" s="227"/>
      <c r="K46" s="228">
        <v>0</v>
      </c>
      <c r="L46" s="226" t="s">
        <v>188</v>
      </c>
      <c r="M46" s="226"/>
    </row>
    <row r="47" spans="5:12" ht="19.5" customHeight="1">
      <c r="E47" s="147"/>
      <c r="F47" s="146" t="s">
        <v>15</v>
      </c>
      <c r="K47" s="157">
        <v>0</v>
      </c>
      <c r="L47" s="146" t="s">
        <v>43</v>
      </c>
    </row>
    <row r="48" ht="19.5" customHeight="1">
      <c r="A48" s="325" t="s">
        <v>364</v>
      </c>
    </row>
    <row r="49" ht="19.5" customHeight="1">
      <c r="A49" s="325" t="s">
        <v>365</v>
      </c>
    </row>
  </sheetData>
  <sheetProtection/>
  <mergeCells count="4">
    <mergeCell ref="A1:N1"/>
    <mergeCell ref="A2:N2"/>
    <mergeCell ref="A4:G4"/>
    <mergeCell ref="H4:N4"/>
  </mergeCells>
  <printOptions horizontalCentered="1"/>
  <pageMargins left="0.984251968503937" right="0.3937007874015748" top="0.5905511811023623" bottom="0.3937007874015748" header="0.3937007874015748" footer="0.1968503937007874"/>
  <pageSetup fitToHeight="1" fitToWidth="1" horizontalDpi="600" verticalDpi="600" orientation="portrait" paperSize="9" scale="55" r:id="rId1"/>
  <headerFooter alignWithMargins="0">
    <oddHeader>&amp;L&amp;14　　　&amp;A</oddHead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R35"/>
  <sheetViews>
    <sheetView zoomScalePageLayoutView="0" workbookViewId="0" topLeftCell="A1">
      <selection activeCell="A1" sqref="A1:O1"/>
    </sheetView>
  </sheetViews>
  <sheetFormatPr defaultColWidth="9.00390625" defaultRowHeight="13.5"/>
  <cols>
    <col min="1" max="1" width="3.625" style="170" customWidth="1"/>
    <col min="2" max="2" width="26.625" style="170" customWidth="1"/>
    <col min="3" max="16" width="12.625" style="170" customWidth="1"/>
    <col min="17" max="17" width="2.25390625" style="170" customWidth="1"/>
    <col min="18" max="16384" width="9.00390625" style="170" customWidth="1"/>
  </cols>
  <sheetData>
    <row r="1" spans="1:15" s="98" customFormat="1" ht="21">
      <c r="A1" s="408" t="s">
        <v>87</v>
      </c>
      <c r="B1" s="408"/>
      <c r="C1" s="408"/>
      <c r="D1" s="408"/>
      <c r="E1" s="408"/>
      <c r="F1" s="408"/>
      <c r="G1" s="408"/>
      <c r="H1" s="408"/>
      <c r="I1" s="408"/>
      <c r="J1" s="408"/>
      <c r="K1" s="408"/>
      <c r="L1" s="408"/>
      <c r="M1" s="408"/>
      <c r="N1" s="408"/>
      <c r="O1" s="408"/>
    </row>
    <row r="2" spans="1:18" s="171" customFormat="1" ht="18.75" customHeight="1">
      <c r="A2" s="365" t="s">
        <v>359</v>
      </c>
      <c r="B2" s="409"/>
      <c r="C2" s="409"/>
      <c r="D2" s="409"/>
      <c r="E2" s="409"/>
      <c r="F2" s="409"/>
      <c r="G2" s="409"/>
      <c r="H2" s="409"/>
      <c r="I2" s="409"/>
      <c r="J2" s="409"/>
      <c r="K2" s="409"/>
      <c r="L2" s="409"/>
      <c r="M2" s="409"/>
      <c r="N2" s="409"/>
      <c r="O2" s="409"/>
      <c r="P2" s="172"/>
      <c r="Q2" s="172"/>
      <c r="R2" s="172"/>
    </row>
    <row r="3" spans="1:18" s="171" customFormat="1" ht="18.75" customHeight="1">
      <c r="A3" s="365" t="s">
        <v>355</v>
      </c>
      <c r="B3" s="409"/>
      <c r="C3" s="409"/>
      <c r="D3" s="409"/>
      <c r="E3" s="409"/>
      <c r="F3" s="409"/>
      <c r="G3" s="409"/>
      <c r="H3" s="409"/>
      <c r="I3" s="409"/>
      <c r="J3" s="409"/>
      <c r="K3" s="409"/>
      <c r="L3" s="409"/>
      <c r="M3" s="409"/>
      <c r="N3" s="409"/>
      <c r="O3" s="409"/>
      <c r="P3" s="172"/>
      <c r="Q3" s="172"/>
      <c r="R3" s="172"/>
    </row>
    <row r="4" spans="1:15" ht="24.75" customHeight="1">
      <c r="A4" s="3" t="s">
        <v>44</v>
      </c>
      <c r="K4" s="187"/>
      <c r="L4" s="187"/>
      <c r="O4" s="99" t="s">
        <v>1</v>
      </c>
    </row>
    <row r="5" spans="1:16" s="172" customFormat="1" ht="27">
      <c r="A5" s="188"/>
      <c r="B5" s="189"/>
      <c r="C5" s="188" t="s">
        <v>45</v>
      </c>
      <c r="D5" s="8" t="s">
        <v>46</v>
      </c>
      <c r="E5" s="190" t="s">
        <v>47</v>
      </c>
      <c r="F5" s="188" t="s">
        <v>64</v>
      </c>
      <c r="G5" s="188" t="s">
        <v>49</v>
      </c>
      <c r="H5" s="188" t="s">
        <v>50</v>
      </c>
      <c r="I5" s="188" t="s">
        <v>51</v>
      </c>
      <c r="J5" s="188" t="s">
        <v>52</v>
      </c>
      <c r="K5" s="188" t="s">
        <v>53</v>
      </c>
      <c r="L5" s="188" t="s">
        <v>224</v>
      </c>
      <c r="M5" s="188" t="s">
        <v>54</v>
      </c>
      <c r="N5" s="190" t="s">
        <v>89</v>
      </c>
      <c r="O5" s="232" t="s">
        <v>223</v>
      </c>
      <c r="P5" s="191"/>
    </row>
    <row r="6" spans="1:16" ht="26.25" customHeight="1">
      <c r="A6" s="11"/>
      <c r="B6" s="192" t="s">
        <v>90</v>
      </c>
      <c r="C6" s="193">
        <f>SUM(E6:O6)</f>
        <v>711439</v>
      </c>
      <c r="D6" s="194">
        <f>C6/C$23</f>
        <v>0.1254794510883608</v>
      </c>
      <c r="E6" s="195">
        <v>78601</v>
      </c>
      <c r="F6" s="195">
        <v>49398</v>
      </c>
      <c r="G6" s="195">
        <v>75778</v>
      </c>
      <c r="H6" s="195">
        <v>85292</v>
      </c>
      <c r="I6" s="195">
        <v>52827</v>
      </c>
      <c r="J6" s="195">
        <v>4883</v>
      </c>
      <c r="K6" s="195">
        <v>319039</v>
      </c>
      <c r="L6" s="195">
        <v>45621</v>
      </c>
      <c r="M6" s="196"/>
      <c r="N6" s="196"/>
      <c r="O6" s="195">
        <v>0</v>
      </c>
      <c r="P6" s="178"/>
    </row>
    <row r="7" spans="1:16" ht="26.25" customHeight="1">
      <c r="A7" s="11"/>
      <c r="B7" s="192" t="s">
        <v>229</v>
      </c>
      <c r="C7" s="193">
        <f>SUM(E7:O7)</f>
        <v>17850</v>
      </c>
      <c r="D7" s="194">
        <f>C7/C$23</f>
        <v>0.0031482786323595423</v>
      </c>
      <c r="E7" s="197">
        <v>3057</v>
      </c>
      <c r="F7" s="197">
        <v>3149</v>
      </c>
      <c r="G7" s="197">
        <v>5861</v>
      </c>
      <c r="H7" s="197">
        <v>5371</v>
      </c>
      <c r="I7" s="197">
        <v>-223</v>
      </c>
      <c r="J7" s="197">
        <v>0</v>
      </c>
      <c r="K7" s="197">
        <v>654</v>
      </c>
      <c r="L7" s="197">
        <v>-19</v>
      </c>
      <c r="M7" s="198"/>
      <c r="N7" s="198"/>
      <c r="O7" s="197">
        <v>0</v>
      </c>
      <c r="P7" s="178"/>
    </row>
    <row r="8" spans="1:16" ht="26.25" customHeight="1" thickBot="1">
      <c r="A8" s="20" t="s">
        <v>91</v>
      </c>
      <c r="B8" s="199" t="s">
        <v>92</v>
      </c>
      <c r="C8" s="193">
        <f>SUM(E8:O8)</f>
        <v>34457</v>
      </c>
      <c r="D8" s="200">
        <f>C8/C$23</f>
        <v>0.006077324192448893</v>
      </c>
      <c r="E8" s="197">
        <v>3649</v>
      </c>
      <c r="F8" s="197">
        <v>2297</v>
      </c>
      <c r="G8" s="197">
        <v>3941</v>
      </c>
      <c r="H8" s="197">
        <v>4690</v>
      </c>
      <c r="I8" s="197">
        <v>2591</v>
      </c>
      <c r="J8" s="197">
        <v>229</v>
      </c>
      <c r="K8" s="197">
        <v>14921</v>
      </c>
      <c r="L8" s="197">
        <v>2139</v>
      </c>
      <c r="M8" s="198"/>
      <c r="N8" s="198"/>
      <c r="O8" s="197">
        <v>0</v>
      </c>
      <c r="P8" s="178"/>
    </row>
    <row r="9" spans="1:16" ht="26.25" customHeight="1" thickTop="1">
      <c r="A9" s="201"/>
      <c r="B9" s="24" t="s">
        <v>93</v>
      </c>
      <c r="C9" s="202">
        <f aca="true" t="shared" si="0" ref="C9:L9">SUM(C6:C8)</f>
        <v>763746</v>
      </c>
      <c r="D9" s="203">
        <f t="shared" si="0"/>
        <v>0.13470505391316923</v>
      </c>
      <c r="E9" s="202">
        <f t="shared" si="0"/>
        <v>85307</v>
      </c>
      <c r="F9" s="202">
        <f t="shared" si="0"/>
        <v>54844</v>
      </c>
      <c r="G9" s="202">
        <f t="shared" si="0"/>
        <v>85580</v>
      </c>
      <c r="H9" s="202">
        <f t="shared" si="0"/>
        <v>95353</v>
      </c>
      <c r="I9" s="202">
        <f t="shared" si="0"/>
        <v>55195</v>
      </c>
      <c r="J9" s="202">
        <f t="shared" si="0"/>
        <v>5112</v>
      </c>
      <c r="K9" s="202">
        <f t="shared" si="0"/>
        <v>334614</v>
      </c>
      <c r="L9" s="202">
        <f t="shared" si="0"/>
        <v>47741</v>
      </c>
      <c r="M9" s="204"/>
      <c r="N9" s="204"/>
      <c r="O9" s="202">
        <f>SUM(O6:O8)</f>
        <v>0</v>
      </c>
      <c r="P9" s="178"/>
    </row>
    <row r="10" spans="1:16" ht="26.25" customHeight="1">
      <c r="A10" s="205"/>
      <c r="B10" s="193" t="s">
        <v>94</v>
      </c>
      <c r="C10" s="193">
        <f>SUM(E10:O10)</f>
        <v>901806</v>
      </c>
      <c r="D10" s="194">
        <f>C10/C$23</f>
        <v>0.15905526948647783</v>
      </c>
      <c r="E10" s="195">
        <v>65880</v>
      </c>
      <c r="F10" s="195">
        <v>111026</v>
      </c>
      <c r="G10" s="195">
        <v>172598</v>
      </c>
      <c r="H10" s="195">
        <v>118932</v>
      </c>
      <c r="I10" s="195">
        <v>161572</v>
      </c>
      <c r="J10" s="195">
        <v>31112</v>
      </c>
      <c r="K10" s="195">
        <v>238941</v>
      </c>
      <c r="L10" s="195">
        <v>1745</v>
      </c>
      <c r="M10" s="196"/>
      <c r="N10" s="196"/>
      <c r="O10" s="195">
        <v>0</v>
      </c>
      <c r="P10" s="178"/>
    </row>
    <row r="11" spans="1:16" ht="26.25" customHeight="1">
      <c r="A11" s="367" t="s">
        <v>95</v>
      </c>
      <c r="B11" s="193" t="s">
        <v>96</v>
      </c>
      <c r="C11" s="193">
        <f>SUM(E11:O11)</f>
        <v>72152</v>
      </c>
      <c r="D11" s="194">
        <f>C11/C$23</f>
        <v>0.012725747892549339</v>
      </c>
      <c r="E11" s="195">
        <v>58269</v>
      </c>
      <c r="F11" s="195">
        <v>0</v>
      </c>
      <c r="G11" s="195">
        <v>0</v>
      </c>
      <c r="H11" s="195">
        <v>0</v>
      </c>
      <c r="I11" s="195">
        <v>13883</v>
      </c>
      <c r="J11" s="195">
        <v>0</v>
      </c>
      <c r="K11" s="195">
        <v>0</v>
      </c>
      <c r="L11" s="195">
        <v>0</v>
      </c>
      <c r="M11" s="196"/>
      <c r="N11" s="196"/>
      <c r="O11" s="196"/>
      <c r="P11" s="178"/>
    </row>
    <row r="12" spans="1:16" ht="26.25" customHeight="1" thickBot="1">
      <c r="A12" s="367"/>
      <c r="B12" s="206" t="s">
        <v>97</v>
      </c>
      <c r="C12" s="206">
        <f>SUM(E12:O12)</f>
        <v>1121099</v>
      </c>
      <c r="D12" s="207">
        <f>C12/C$23</f>
        <v>0.197732886636395</v>
      </c>
      <c r="E12" s="208">
        <v>256499</v>
      </c>
      <c r="F12" s="208">
        <v>100452</v>
      </c>
      <c r="G12" s="208">
        <v>15194</v>
      </c>
      <c r="H12" s="208">
        <v>54018</v>
      </c>
      <c r="I12" s="208">
        <v>586673</v>
      </c>
      <c r="J12" s="208">
        <v>19918</v>
      </c>
      <c r="K12" s="208">
        <v>88345</v>
      </c>
      <c r="L12" s="208">
        <v>0</v>
      </c>
      <c r="M12" s="209"/>
      <c r="N12" s="209"/>
      <c r="O12" s="209"/>
      <c r="P12" s="178"/>
    </row>
    <row r="13" spans="1:16" ht="26.25" customHeight="1" thickTop="1">
      <c r="A13" s="201"/>
      <c r="B13" s="24" t="s">
        <v>93</v>
      </c>
      <c r="C13" s="201">
        <f aca="true" t="shared" si="1" ref="C13:L13">SUM(C10:C12)</f>
        <v>2095057</v>
      </c>
      <c r="D13" s="210">
        <f t="shared" si="1"/>
        <v>0.36951390401542217</v>
      </c>
      <c r="E13" s="201">
        <f t="shared" si="1"/>
        <v>380648</v>
      </c>
      <c r="F13" s="201">
        <f t="shared" si="1"/>
        <v>211478</v>
      </c>
      <c r="G13" s="201">
        <f t="shared" si="1"/>
        <v>187792</v>
      </c>
      <c r="H13" s="201">
        <f t="shared" si="1"/>
        <v>172950</v>
      </c>
      <c r="I13" s="201">
        <f t="shared" si="1"/>
        <v>762128</v>
      </c>
      <c r="J13" s="201">
        <f t="shared" si="1"/>
        <v>51030</v>
      </c>
      <c r="K13" s="201">
        <f t="shared" si="1"/>
        <v>327286</v>
      </c>
      <c r="L13" s="201">
        <f t="shared" si="1"/>
        <v>1745</v>
      </c>
      <c r="M13" s="211"/>
      <c r="N13" s="211"/>
      <c r="O13" s="201">
        <f>SUM(O10:O12)</f>
        <v>0</v>
      </c>
      <c r="P13" s="178"/>
    </row>
    <row r="14" spans="1:16" ht="26.25" customHeight="1">
      <c r="A14" s="205"/>
      <c r="B14" s="212" t="s">
        <v>98</v>
      </c>
      <c r="C14" s="193">
        <f>SUM(E14:O14)</f>
        <v>1047888</v>
      </c>
      <c r="D14" s="194">
        <f>C14/C$23</f>
        <v>0.18482035851574094</v>
      </c>
      <c r="E14" s="196"/>
      <c r="F14" s="195">
        <v>5365</v>
      </c>
      <c r="G14" s="195">
        <v>1042423</v>
      </c>
      <c r="H14" s="195">
        <v>100</v>
      </c>
      <c r="I14" s="196"/>
      <c r="J14" s="196"/>
      <c r="K14" s="196"/>
      <c r="L14" s="196"/>
      <c r="M14" s="196"/>
      <c r="N14" s="196"/>
      <c r="O14" s="196"/>
      <c r="P14" s="178"/>
    </row>
    <row r="15" spans="1:16" ht="26.25" customHeight="1">
      <c r="A15" s="367" t="s">
        <v>65</v>
      </c>
      <c r="B15" s="212" t="s">
        <v>99</v>
      </c>
      <c r="C15" s="193">
        <f>SUM(E15:O15)</f>
        <v>849055</v>
      </c>
      <c r="D15" s="194">
        <f>C15/C$23</f>
        <v>0.14975135653770483</v>
      </c>
      <c r="E15" s="195">
        <v>1483</v>
      </c>
      <c r="F15" s="195">
        <v>20795</v>
      </c>
      <c r="G15" s="195">
        <v>291960</v>
      </c>
      <c r="H15" s="195">
        <v>106404</v>
      </c>
      <c r="I15" s="195">
        <v>118939</v>
      </c>
      <c r="J15" s="195">
        <v>101834</v>
      </c>
      <c r="K15" s="195">
        <v>206815</v>
      </c>
      <c r="L15" s="195">
        <v>825</v>
      </c>
      <c r="M15" s="196"/>
      <c r="N15" s="196"/>
      <c r="O15" s="195">
        <v>0</v>
      </c>
      <c r="P15" s="178"/>
    </row>
    <row r="16" spans="1:16" ht="26.25" customHeight="1">
      <c r="A16" s="367"/>
      <c r="B16" s="212" t="s">
        <v>225</v>
      </c>
      <c r="C16" s="193">
        <f>SUM(E16:O16)</f>
        <v>29588</v>
      </c>
      <c r="D16" s="194">
        <f>C16/C$23</f>
        <v>0.005218558441134685</v>
      </c>
      <c r="E16" s="195">
        <v>0</v>
      </c>
      <c r="F16" s="195">
        <v>0</v>
      </c>
      <c r="G16" s="195">
        <v>29588</v>
      </c>
      <c r="H16" s="195">
        <v>0</v>
      </c>
      <c r="I16" s="195">
        <v>0</v>
      </c>
      <c r="J16" s="195">
        <v>0</v>
      </c>
      <c r="K16" s="195">
        <v>0</v>
      </c>
      <c r="L16" s="197">
        <v>0</v>
      </c>
      <c r="M16" s="198"/>
      <c r="N16" s="196"/>
      <c r="O16" s="195">
        <v>0</v>
      </c>
      <c r="P16" s="178"/>
    </row>
    <row r="17" spans="1:16" ht="27" customHeight="1" thickBot="1">
      <c r="A17" s="367"/>
      <c r="B17" s="36" t="s">
        <v>100</v>
      </c>
      <c r="C17" s="193">
        <f>SUM(E17:O17)</f>
        <v>92720</v>
      </c>
      <c r="D17" s="194">
        <f>C17/C$23</f>
        <v>0.016353411472962282</v>
      </c>
      <c r="E17" s="195">
        <v>0</v>
      </c>
      <c r="F17" s="195">
        <v>0</v>
      </c>
      <c r="G17" s="195">
        <v>187</v>
      </c>
      <c r="H17" s="195">
        <v>6795</v>
      </c>
      <c r="I17" s="195">
        <v>72438</v>
      </c>
      <c r="J17" s="195">
        <v>0</v>
      </c>
      <c r="K17" s="208">
        <v>13300</v>
      </c>
      <c r="L17" s="208">
        <v>0</v>
      </c>
      <c r="M17" s="209"/>
      <c r="N17" s="196"/>
      <c r="O17" s="195">
        <v>0</v>
      </c>
      <c r="P17" s="178"/>
    </row>
    <row r="18" spans="1:16" ht="26.25" customHeight="1" thickTop="1">
      <c r="A18" s="201"/>
      <c r="B18" s="24" t="s">
        <v>93</v>
      </c>
      <c r="C18" s="202">
        <f aca="true" t="shared" si="2" ref="C18:J18">SUM(C14:C17)</f>
        <v>2019251</v>
      </c>
      <c r="D18" s="203">
        <f t="shared" si="2"/>
        <v>0.3561436849675427</v>
      </c>
      <c r="E18" s="202">
        <f t="shared" si="2"/>
        <v>1483</v>
      </c>
      <c r="F18" s="202">
        <f t="shared" si="2"/>
        <v>26160</v>
      </c>
      <c r="G18" s="202">
        <f t="shared" si="2"/>
        <v>1364158</v>
      </c>
      <c r="H18" s="202">
        <f t="shared" si="2"/>
        <v>113299</v>
      </c>
      <c r="I18" s="202">
        <f t="shared" si="2"/>
        <v>191377</v>
      </c>
      <c r="J18" s="202">
        <f t="shared" si="2"/>
        <v>101834</v>
      </c>
      <c r="K18" s="201">
        <f>SUM(K15:K17)</f>
        <v>220115</v>
      </c>
      <c r="L18" s="201">
        <f>SUM(L15:L17)</f>
        <v>825</v>
      </c>
      <c r="M18" s="204"/>
      <c r="N18" s="204"/>
      <c r="O18" s="202">
        <f>SUM(O14:O17)</f>
        <v>0</v>
      </c>
      <c r="P18" s="178"/>
    </row>
    <row r="19" spans="1:16" ht="26.25" customHeight="1">
      <c r="A19" s="369" t="s">
        <v>66</v>
      </c>
      <c r="B19" s="193" t="s">
        <v>101</v>
      </c>
      <c r="C19" s="193">
        <f>SUM(E19:O19)</f>
        <v>71541</v>
      </c>
      <c r="D19" s="194">
        <f>C19/C$23</f>
        <v>0.012617983285021513</v>
      </c>
      <c r="E19" s="196"/>
      <c r="F19" s="196"/>
      <c r="G19" s="196"/>
      <c r="H19" s="196"/>
      <c r="I19" s="196"/>
      <c r="J19" s="196"/>
      <c r="K19" s="196"/>
      <c r="L19" s="196"/>
      <c r="M19" s="195">
        <v>71541</v>
      </c>
      <c r="N19" s="196"/>
      <c r="O19" s="196"/>
      <c r="P19" s="178"/>
    </row>
    <row r="20" spans="1:16" ht="26.25" customHeight="1">
      <c r="A20" s="367"/>
      <c r="B20" s="213" t="s">
        <v>67</v>
      </c>
      <c r="C20" s="213">
        <f>N20</f>
        <v>109</v>
      </c>
      <c r="D20" s="200">
        <f>C20/C$23</f>
        <v>1.9224782684996646E-05</v>
      </c>
      <c r="E20" s="198"/>
      <c r="F20" s="198"/>
      <c r="G20" s="198"/>
      <c r="H20" s="198"/>
      <c r="I20" s="198"/>
      <c r="J20" s="198"/>
      <c r="K20" s="198"/>
      <c r="L20" s="198"/>
      <c r="M20" s="198"/>
      <c r="N20" s="197">
        <v>109</v>
      </c>
      <c r="O20" s="198"/>
      <c r="P20" s="178"/>
    </row>
    <row r="21" spans="1:16" ht="26.25" customHeight="1" thickBot="1">
      <c r="A21" s="367"/>
      <c r="B21" s="206" t="s">
        <v>103</v>
      </c>
      <c r="C21" s="206">
        <f>SUM(E21:O21)</f>
        <v>720061</v>
      </c>
      <c r="D21" s="207">
        <f>C21/C$23</f>
        <v>0.12700014903615936</v>
      </c>
      <c r="E21" s="208">
        <v>319379</v>
      </c>
      <c r="F21" s="208">
        <v>0</v>
      </c>
      <c r="G21" s="208">
        <v>16602</v>
      </c>
      <c r="H21" s="208">
        <v>873</v>
      </c>
      <c r="I21" s="208">
        <v>383207</v>
      </c>
      <c r="J21" s="208">
        <v>0</v>
      </c>
      <c r="K21" s="208">
        <v>0</v>
      </c>
      <c r="L21" s="208">
        <v>0</v>
      </c>
      <c r="M21" s="209"/>
      <c r="N21" s="209"/>
      <c r="O21" s="208">
        <v>0</v>
      </c>
      <c r="P21" s="178"/>
    </row>
    <row r="22" spans="1:16" ht="26.25" customHeight="1" thickTop="1">
      <c r="A22" s="201"/>
      <c r="B22" s="38" t="s">
        <v>93</v>
      </c>
      <c r="C22" s="201">
        <f aca="true" t="shared" si="3" ref="C22:O22">SUM(C19:C21)</f>
        <v>791711</v>
      </c>
      <c r="D22" s="210">
        <f t="shared" si="3"/>
        <v>0.13963735710386588</v>
      </c>
      <c r="E22" s="201">
        <f t="shared" si="3"/>
        <v>319379</v>
      </c>
      <c r="F22" s="201">
        <f t="shared" si="3"/>
        <v>0</v>
      </c>
      <c r="G22" s="201">
        <f t="shared" si="3"/>
        <v>16602</v>
      </c>
      <c r="H22" s="201">
        <f t="shared" si="3"/>
        <v>873</v>
      </c>
      <c r="I22" s="201">
        <f t="shared" si="3"/>
        <v>383207</v>
      </c>
      <c r="J22" s="201">
        <f t="shared" si="3"/>
        <v>0</v>
      </c>
      <c r="K22" s="201">
        <f t="shared" si="3"/>
        <v>0</v>
      </c>
      <c r="L22" s="201">
        <f t="shared" si="3"/>
        <v>0</v>
      </c>
      <c r="M22" s="201">
        <f t="shared" si="3"/>
        <v>71541</v>
      </c>
      <c r="N22" s="201">
        <f t="shared" si="3"/>
        <v>109</v>
      </c>
      <c r="O22" s="201">
        <f t="shared" si="3"/>
        <v>0</v>
      </c>
      <c r="P22" s="178"/>
    </row>
    <row r="23" spans="1:16" ht="26.25" customHeight="1">
      <c r="A23" s="412" t="s">
        <v>104</v>
      </c>
      <c r="B23" s="413"/>
      <c r="C23" s="193">
        <f>C9+C13+C18+C22</f>
        <v>5669765</v>
      </c>
      <c r="D23" s="198"/>
      <c r="E23" s="193">
        <f aca="true" t="shared" si="4" ref="E23:O23">E9+E13+E18+E22</f>
        <v>786817</v>
      </c>
      <c r="F23" s="193">
        <f t="shared" si="4"/>
        <v>292482</v>
      </c>
      <c r="G23" s="193">
        <f t="shared" si="4"/>
        <v>1654132</v>
      </c>
      <c r="H23" s="193">
        <f t="shared" si="4"/>
        <v>382475</v>
      </c>
      <c r="I23" s="193">
        <f t="shared" si="4"/>
        <v>1391907</v>
      </c>
      <c r="J23" s="193">
        <f t="shared" si="4"/>
        <v>157976</v>
      </c>
      <c r="K23" s="193">
        <f t="shared" si="4"/>
        <v>882015</v>
      </c>
      <c r="L23" s="193">
        <f t="shared" si="4"/>
        <v>50311</v>
      </c>
      <c r="M23" s="193">
        <f t="shared" si="4"/>
        <v>71541</v>
      </c>
      <c r="N23" s="193">
        <f t="shared" si="4"/>
        <v>109</v>
      </c>
      <c r="O23" s="193">
        <f t="shared" si="4"/>
        <v>0</v>
      </c>
      <c r="P23" s="178"/>
    </row>
    <row r="24" spans="1:16" ht="26.25" customHeight="1">
      <c r="A24" s="214"/>
      <c r="B24" s="215" t="s">
        <v>105</v>
      </c>
      <c r="C24" s="196"/>
      <c r="D24" s="196"/>
      <c r="E24" s="194">
        <f aca="true" t="shared" si="5" ref="E24:O24">IF($C23=0,0,E23/$C23)</f>
        <v>0.13877418199872482</v>
      </c>
      <c r="F24" s="194">
        <f t="shared" si="5"/>
        <v>0.05158626503920356</v>
      </c>
      <c r="G24" s="194">
        <f t="shared" si="5"/>
        <v>0.29174613057154924</v>
      </c>
      <c r="H24" s="194">
        <f t="shared" si="5"/>
        <v>0.06745870419673479</v>
      </c>
      <c r="I24" s="194">
        <f t="shared" si="5"/>
        <v>0.24549641828188645</v>
      </c>
      <c r="J24" s="194">
        <f t="shared" si="5"/>
        <v>0.027862883205917705</v>
      </c>
      <c r="K24" s="194">
        <f t="shared" si="5"/>
        <v>0.1555646486230029</v>
      </c>
      <c r="L24" s="194">
        <f t="shared" si="5"/>
        <v>0.008873560015274002</v>
      </c>
      <c r="M24" s="194">
        <f t="shared" si="5"/>
        <v>0.012617983285021513</v>
      </c>
      <c r="N24" s="194">
        <f t="shared" si="5"/>
        <v>1.9224782684996646E-05</v>
      </c>
      <c r="O24" s="194">
        <f t="shared" si="5"/>
        <v>0</v>
      </c>
      <c r="P24" s="216"/>
    </row>
    <row r="25" ht="13.5">
      <c r="D25" s="42"/>
    </row>
    <row r="26" spans="1:16" ht="27">
      <c r="A26" s="3" t="s">
        <v>106</v>
      </c>
      <c r="K26" s="187"/>
      <c r="L26" s="187"/>
      <c r="P26" s="190" t="s">
        <v>107</v>
      </c>
    </row>
    <row r="27" spans="1:16" ht="26.25" customHeight="1">
      <c r="A27" s="217" t="s">
        <v>91</v>
      </c>
      <c r="B27" s="218" t="s">
        <v>68</v>
      </c>
      <c r="C27" s="193">
        <f aca="true" t="shared" si="6" ref="C27:C32">SUM(E27:P27)</f>
        <v>34662</v>
      </c>
      <c r="D27" s="196"/>
      <c r="E27" s="195">
        <v>5055</v>
      </c>
      <c r="F27" s="195">
        <v>1584</v>
      </c>
      <c r="G27" s="195">
        <v>0</v>
      </c>
      <c r="H27" s="195">
        <v>99</v>
      </c>
      <c r="I27" s="195">
        <v>10772</v>
      </c>
      <c r="J27" s="195">
        <v>0</v>
      </c>
      <c r="K27" s="195">
        <v>2654</v>
      </c>
      <c r="L27" s="195">
        <v>0</v>
      </c>
      <c r="M27" s="195">
        <v>0</v>
      </c>
      <c r="N27" s="196"/>
      <c r="O27" s="195">
        <v>0</v>
      </c>
      <c r="P27" s="195">
        <v>14498</v>
      </c>
    </row>
    <row r="28" spans="1:16" ht="26.25" customHeight="1">
      <c r="A28" s="217" t="s">
        <v>95</v>
      </c>
      <c r="B28" s="218" t="s">
        <v>192</v>
      </c>
      <c r="C28" s="193">
        <f t="shared" si="6"/>
        <v>428045</v>
      </c>
      <c r="D28" s="196"/>
      <c r="E28" s="195">
        <v>0</v>
      </c>
      <c r="F28" s="195">
        <v>89</v>
      </c>
      <c r="G28" s="195">
        <v>418993</v>
      </c>
      <c r="H28" s="195">
        <v>0</v>
      </c>
      <c r="I28" s="195">
        <v>454</v>
      </c>
      <c r="J28" s="195">
        <v>0</v>
      </c>
      <c r="K28" s="195">
        <v>8399</v>
      </c>
      <c r="L28" s="195">
        <v>0</v>
      </c>
      <c r="M28" s="195">
        <v>0</v>
      </c>
      <c r="N28" s="196"/>
      <c r="O28" s="195">
        <v>0</v>
      </c>
      <c r="P28" s="195">
        <v>110</v>
      </c>
    </row>
    <row r="29" spans="1:16" ht="26.25" customHeight="1">
      <c r="A29" s="219" t="s">
        <v>69</v>
      </c>
      <c r="B29" s="220" t="s">
        <v>193</v>
      </c>
      <c r="C29" s="201">
        <f t="shared" si="6"/>
        <v>182772</v>
      </c>
      <c r="D29" s="211"/>
      <c r="E29" s="211"/>
      <c r="F29" s="211"/>
      <c r="G29" s="221">
        <v>182772</v>
      </c>
      <c r="H29" s="211"/>
      <c r="I29" s="211"/>
      <c r="J29" s="211"/>
      <c r="K29" s="211"/>
      <c r="L29" s="211"/>
      <c r="M29" s="211"/>
      <c r="N29" s="211"/>
      <c r="O29" s="211"/>
      <c r="P29" s="211"/>
    </row>
    <row r="30" spans="1:16" ht="26.25" customHeight="1">
      <c r="A30" s="219" t="s">
        <v>70</v>
      </c>
      <c r="B30" s="220" t="s">
        <v>195</v>
      </c>
      <c r="C30" s="201">
        <f t="shared" si="6"/>
        <v>167773</v>
      </c>
      <c r="D30" s="211"/>
      <c r="E30" s="221">
        <v>5401</v>
      </c>
      <c r="F30" s="221">
        <v>0</v>
      </c>
      <c r="G30" s="221">
        <v>1677</v>
      </c>
      <c r="H30" s="221">
        <v>146802</v>
      </c>
      <c r="I30" s="221">
        <v>13893</v>
      </c>
      <c r="J30" s="221">
        <v>0</v>
      </c>
      <c r="K30" s="221">
        <v>0</v>
      </c>
      <c r="L30" s="221">
        <v>0</v>
      </c>
      <c r="M30" s="211"/>
      <c r="N30" s="211"/>
      <c r="O30" s="221">
        <v>0</v>
      </c>
      <c r="P30" s="211"/>
    </row>
    <row r="31" spans="1:16" ht="26.25" customHeight="1" thickBot="1">
      <c r="A31" s="222" t="s">
        <v>71</v>
      </c>
      <c r="B31" s="103" t="s">
        <v>196</v>
      </c>
      <c r="C31" s="206">
        <f t="shared" si="6"/>
        <v>7883</v>
      </c>
      <c r="D31" s="209"/>
      <c r="E31" s="208">
        <v>0</v>
      </c>
      <c r="F31" s="208">
        <v>0</v>
      </c>
      <c r="G31" s="208">
        <v>4091</v>
      </c>
      <c r="H31" s="208">
        <v>3792</v>
      </c>
      <c r="I31" s="208"/>
      <c r="J31" s="208">
        <v>0</v>
      </c>
      <c r="K31" s="208">
        <v>0</v>
      </c>
      <c r="L31" s="208">
        <v>0</v>
      </c>
      <c r="M31" s="209"/>
      <c r="N31" s="209"/>
      <c r="O31" s="208">
        <v>0</v>
      </c>
      <c r="P31" s="209"/>
    </row>
    <row r="32" spans="1:16" ht="26.25" customHeight="1" thickTop="1">
      <c r="A32" s="414" t="s">
        <v>236</v>
      </c>
      <c r="B32" s="415"/>
      <c r="C32" s="201">
        <f t="shared" si="6"/>
        <v>821135</v>
      </c>
      <c r="D32" s="211"/>
      <c r="E32" s="201">
        <f aca="true" t="shared" si="7" ref="E32:M32">SUM(E27:E31)</f>
        <v>10456</v>
      </c>
      <c r="F32" s="201">
        <f t="shared" si="7"/>
        <v>1673</v>
      </c>
      <c r="G32" s="201">
        <f t="shared" si="7"/>
        <v>607533</v>
      </c>
      <c r="H32" s="201">
        <f t="shared" si="7"/>
        <v>150693</v>
      </c>
      <c r="I32" s="201">
        <f t="shared" si="7"/>
        <v>25119</v>
      </c>
      <c r="J32" s="201">
        <f t="shared" si="7"/>
        <v>0</v>
      </c>
      <c r="K32" s="201">
        <f t="shared" si="7"/>
        <v>11053</v>
      </c>
      <c r="L32" s="201">
        <f t="shared" si="7"/>
        <v>0</v>
      </c>
      <c r="M32" s="201">
        <f t="shared" si="7"/>
        <v>0</v>
      </c>
      <c r="N32" s="211"/>
      <c r="O32" s="201">
        <f>SUM(O27:O31)</f>
        <v>0</v>
      </c>
      <c r="P32" s="201">
        <f>SUM(P27:P31)</f>
        <v>14608</v>
      </c>
    </row>
    <row r="33" spans="1:16" ht="26.25" customHeight="1">
      <c r="A33" s="223" t="s">
        <v>72</v>
      </c>
      <c r="B33" s="224"/>
      <c r="C33" s="194">
        <f>IF(C23=0,0,C32/C23)</f>
        <v>0.1448269901838965</v>
      </c>
      <c r="D33" s="196"/>
      <c r="E33" s="194">
        <f aca="true" t="shared" si="8" ref="E33:M33">IF(E23=0,0,E32/E23)</f>
        <v>0.013288985876004205</v>
      </c>
      <c r="F33" s="194">
        <f t="shared" si="8"/>
        <v>0.005720010120280906</v>
      </c>
      <c r="G33" s="194">
        <f t="shared" si="8"/>
        <v>0.36728205487832893</v>
      </c>
      <c r="H33" s="194">
        <f t="shared" si="8"/>
        <v>0.39399437871756327</v>
      </c>
      <c r="I33" s="194">
        <f t="shared" si="8"/>
        <v>0.018046464311193205</v>
      </c>
      <c r="J33" s="194">
        <f t="shared" si="8"/>
        <v>0</v>
      </c>
      <c r="K33" s="194">
        <f t="shared" si="8"/>
        <v>0.01253153291043803</v>
      </c>
      <c r="L33" s="194">
        <f t="shared" si="8"/>
        <v>0</v>
      </c>
      <c r="M33" s="194">
        <f t="shared" si="8"/>
        <v>0</v>
      </c>
      <c r="N33" s="196"/>
      <c r="O33" s="194">
        <f>IF(O23=0,0,O32/O23)</f>
        <v>0</v>
      </c>
      <c r="P33" s="196"/>
    </row>
    <row r="34" ht="13.5">
      <c r="D34" s="42"/>
    </row>
    <row r="35" spans="1:16" ht="26.25" customHeight="1">
      <c r="A35" s="410" t="s">
        <v>60</v>
      </c>
      <c r="B35" s="411"/>
      <c r="C35" s="193">
        <f>SUM(E35:P35)</f>
        <v>4848630</v>
      </c>
      <c r="D35" s="196"/>
      <c r="E35" s="193">
        <f aca="true" t="shared" si="9" ref="E35:N35">E23-E32</f>
        <v>776361</v>
      </c>
      <c r="F35" s="193">
        <f t="shared" si="9"/>
        <v>290809</v>
      </c>
      <c r="G35" s="193">
        <f t="shared" si="9"/>
        <v>1046599</v>
      </c>
      <c r="H35" s="193">
        <f t="shared" si="9"/>
        <v>231782</v>
      </c>
      <c r="I35" s="193">
        <f t="shared" si="9"/>
        <v>1366788</v>
      </c>
      <c r="J35" s="193">
        <f t="shared" si="9"/>
        <v>157976</v>
      </c>
      <c r="K35" s="193">
        <f t="shared" si="9"/>
        <v>870962</v>
      </c>
      <c r="L35" s="193">
        <f>L23-L32</f>
        <v>50311</v>
      </c>
      <c r="M35" s="193">
        <f t="shared" si="9"/>
        <v>71541</v>
      </c>
      <c r="N35" s="193">
        <f t="shared" si="9"/>
        <v>109</v>
      </c>
      <c r="O35" s="193">
        <f>O23-O32</f>
        <v>0</v>
      </c>
      <c r="P35" s="193">
        <f>P23-P32</f>
        <v>-14608</v>
      </c>
    </row>
  </sheetData>
  <sheetProtection/>
  <mergeCells count="9">
    <mergeCell ref="A1:O1"/>
    <mergeCell ref="A2:O2"/>
    <mergeCell ref="A3:O3"/>
    <mergeCell ref="A11:A12"/>
    <mergeCell ref="A35:B35"/>
    <mergeCell ref="A15:A17"/>
    <mergeCell ref="A19:A21"/>
    <mergeCell ref="A23:B23"/>
    <mergeCell ref="A32:B32"/>
  </mergeCells>
  <printOptions horizontalCentered="1"/>
  <pageMargins left="0.5905511811023623" right="0.3937007874015748" top="0.984251968503937" bottom="0.3937007874015748" header="0.984251968503937" footer="0.1968503937007874"/>
  <pageSetup fitToHeight="1" fitToWidth="1" horizontalDpi="600" verticalDpi="600" orientation="landscape" paperSize="9" scale="61" r:id="rId2"/>
  <headerFooter alignWithMargins="0">
    <oddHeader>&amp;L&amp;14&amp;A</oddHeader>
  </headerFooter>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R47"/>
  <sheetViews>
    <sheetView zoomScalePageLayoutView="0" workbookViewId="0" topLeftCell="A1">
      <selection activeCell="A1" sqref="A1"/>
    </sheetView>
  </sheetViews>
  <sheetFormatPr defaultColWidth="9.00390625" defaultRowHeight="18.75" customHeight="1"/>
  <cols>
    <col min="1" max="1" width="2.125" style="171" customWidth="1"/>
    <col min="2" max="2" width="3.25390625" style="171" customWidth="1"/>
    <col min="3" max="3" width="2.875" style="171" customWidth="1"/>
    <col min="4" max="4" width="38.00390625" style="171" customWidth="1"/>
    <col min="5" max="5" width="14.375" style="171" customWidth="1"/>
    <col min="6" max="7" width="0.74609375" style="171" customWidth="1"/>
    <col min="8" max="8" width="14.375" style="171" customWidth="1"/>
    <col min="9" max="10" width="0.74609375" style="171" customWidth="1"/>
    <col min="11" max="11" width="14.375" style="171" customWidth="1"/>
    <col min="12" max="13" width="0.74609375" style="171" customWidth="1"/>
    <col min="14" max="14" width="14.375" style="171" customWidth="1"/>
    <col min="15" max="16" width="0.74609375" style="171" customWidth="1"/>
    <col min="17" max="17" width="14.375" style="171" customWidth="1"/>
    <col min="18" max="18" width="2.125" style="171" customWidth="1"/>
    <col min="19" max="16384" width="9.00390625" style="171" customWidth="1"/>
  </cols>
  <sheetData>
    <row r="1" spans="1:17" ht="21">
      <c r="A1" s="170"/>
      <c r="B1" s="372" t="s">
        <v>84</v>
      </c>
      <c r="C1" s="372"/>
      <c r="D1" s="372"/>
      <c r="E1" s="372"/>
      <c r="F1" s="372"/>
      <c r="G1" s="372"/>
      <c r="H1" s="372"/>
      <c r="I1" s="372"/>
      <c r="J1" s="372"/>
      <c r="K1" s="372"/>
      <c r="L1" s="372"/>
      <c r="M1" s="372"/>
      <c r="N1" s="372"/>
      <c r="O1" s="372"/>
      <c r="P1" s="372"/>
      <c r="Q1" s="372"/>
    </row>
    <row r="2" spans="1:17" ht="18.75" customHeight="1">
      <c r="A2" s="170"/>
      <c r="B2" s="365" t="s">
        <v>354</v>
      </c>
      <c r="C2" s="409"/>
      <c r="D2" s="409"/>
      <c r="E2" s="409"/>
      <c r="F2" s="409"/>
      <c r="G2" s="409"/>
      <c r="H2" s="409"/>
      <c r="I2" s="409"/>
      <c r="J2" s="409"/>
      <c r="K2" s="409"/>
      <c r="L2" s="409"/>
      <c r="M2" s="409"/>
      <c r="N2" s="409"/>
      <c r="O2" s="409"/>
      <c r="P2" s="409"/>
      <c r="Q2" s="409"/>
    </row>
    <row r="3" spans="1:17" ht="18.75" customHeight="1">
      <c r="A3" s="170"/>
      <c r="B3" s="365" t="s">
        <v>355</v>
      </c>
      <c r="C3" s="409"/>
      <c r="D3" s="409"/>
      <c r="E3" s="409"/>
      <c r="F3" s="409"/>
      <c r="G3" s="409"/>
      <c r="H3" s="409"/>
      <c r="I3" s="409"/>
      <c r="J3" s="409"/>
      <c r="K3" s="409"/>
      <c r="L3" s="409"/>
      <c r="M3" s="409"/>
      <c r="N3" s="409"/>
      <c r="O3" s="409"/>
      <c r="P3" s="409"/>
      <c r="Q3" s="409"/>
    </row>
    <row r="4" spans="1:18" ht="18.75" customHeight="1" thickBot="1">
      <c r="A4" s="170"/>
      <c r="B4" s="170"/>
      <c r="C4" s="170"/>
      <c r="D4" s="170"/>
      <c r="E4" s="170"/>
      <c r="F4" s="170"/>
      <c r="G4" s="170"/>
      <c r="H4" s="170"/>
      <c r="I4" s="170"/>
      <c r="J4" s="170"/>
      <c r="K4" s="170"/>
      <c r="L4" s="170"/>
      <c r="M4" s="170"/>
      <c r="N4" s="170"/>
      <c r="O4" s="170"/>
      <c r="P4" s="170"/>
      <c r="Q4" s="170"/>
      <c r="R4" s="173" t="s">
        <v>108</v>
      </c>
    </row>
    <row r="5" spans="1:18" ht="34.5" customHeight="1">
      <c r="A5" s="174"/>
      <c r="B5" s="175"/>
      <c r="C5" s="175"/>
      <c r="D5" s="175"/>
      <c r="E5" s="51" t="s">
        <v>198</v>
      </c>
      <c r="F5" s="51"/>
      <c r="G5" s="51"/>
      <c r="H5" s="51" t="s">
        <v>109</v>
      </c>
      <c r="I5" s="51"/>
      <c r="J5" s="51"/>
      <c r="K5" s="51" t="s">
        <v>110</v>
      </c>
      <c r="L5" s="51"/>
      <c r="M5" s="51"/>
      <c r="N5" s="51" t="s">
        <v>200</v>
      </c>
      <c r="O5" s="51"/>
      <c r="P5" s="51"/>
      <c r="Q5" s="51" t="s">
        <v>85</v>
      </c>
      <c r="R5" s="176"/>
    </row>
    <row r="6" spans="1:18" ht="18.75" customHeight="1">
      <c r="A6" s="177"/>
      <c r="B6" s="178" t="s">
        <v>201</v>
      </c>
      <c r="C6" s="178"/>
      <c r="D6" s="178"/>
      <c r="E6" s="178">
        <f>SUM(H6:Q6)</f>
        <v>37942618</v>
      </c>
      <c r="F6" s="178"/>
      <c r="G6" s="178"/>
      <c r="H6" s="230">
        <v>20908576</v>
      </c>
      <c r="I6" s="178"/>
      <c r="J6" s="178"/>
      <c r="K6" s="230">
        <v>14548799</v>
      </c>
      <c r="L6" s="178"/>
      <c r="M6" s="178"/>
      <c r="N6" s="230">
        <v>2464245</v>
      </c>
      <c r="O6" s="178"/>
      <c r="P6" s="178"/>
      <c r="Q6" s="230">
        <v>20998</v>
      </c>
      <c r="R6" s="180"/>
    </row>
    <row r="7" spans="1:18" ht="9" customHeight="1">
      <c r="A7" s="177"/>
      <c r="B7" s="178"/>
      <c r="C7" s="178"/>
      <c r="D7" s="178"/>
      <c r="E7" s="178"/>
      <c r="F7" s="178"/>
      <c r="G7" s="178"/>
      <c r="H7" s="178"/>
      <c r="I7" s="178"/>
      <c r="J7" s="178"/>
      <c r="K7" s="178"/>
      <c r="L7" s="178"/>
      <c r="M7" s="178"/>
      <c r="N7" s="178"/>
      <c r="O7" s="178"/>
      <c r="P7" s="178"/>
      <c r="Q7" s="178"/>
      <c r="R7" s="180"/>
    </row>
    <row r="8" spans="1:18" ht="18.75" customHeight="1">
      <c r="A8" s="177"/>
      <c r="B8" s="178"/>
      <c r="C8" s="178" t="s">
        <v>111</v>
      </c>
      <c r="D8" s="178"/>
      <c r="E8" s="178">
        <f>SUM(H8:Q8)</f>
        <v>-4848630</v>
      </c>
      <c r="F8" s="178"/>
      <c r="G8" s="178"/>
      <c r="H8" s="178"/>
      <c r="I8" s="178"/>
      <c r="J8" s="178"/>
      <c r="K8" s="178"/>
      <c r="L8" s="178"/>
      <c r="M8" s="178"/>
      <c r="N8" s="230">
        <v>-4848630</v>
      </c>
      <c r="O8" s="178"/>
      <c r="P8" s="178"/>
      <c r="Q8" s="178"/>
      <c r="R8" s="180"/>
    </row>
    <row r="9" spans="1:18" ht="9" customHeight="1">
      <c r="A9" s="177"/>
      <c r="B9" s="178"/>
      <c r="C9" s="178"/>
      <c r="D9" s="178"/>
      <c r="E9" s="178"/>
      <c r="F9" s="178"/>
      <c r="G9" s="178"/>
      <c r="H9" s="178"/>
      <c r="I9" s="178"/>
      <c r="J9" s="178"/>
      <c r="K9" s="178"/>
      <c r="L9" s="178"/>
      <c r="M9" s="178"/>
      <c r="N9" s="178"/>
      <c r="O9" s="178"/>
      <c r="P9" s="178"/>
      <c r="Q9" s="178"/>
      <c r="R9" s="180"/>
    </row>
    <row r="10" spans="1:18" ht="18.75" customHeight="1">
      <c r="A10" s="177"/>
      <c r="B10" s="178"/>
      <c r="C10" s="178" t="s">
        <v>112</v>
      </c>
      <c r="D10" s="178"/>
      <c r="E10" s="178"/>
      <c r="F10" s="178"/>
      <c r="G10" s="178"/>
      <c r="H10" s="178"/>
      <c r="I10" s="178"/>
      <c r="J10" s="178"/>
      <c r="K10" s="178"/>
      <c r="L10" s="178"/>
      <c r="M10" s="178"/>
      <c r="N10" s="178"/>
      <c r="O10" s="178"/>
      <c r="P10" s="178"/>
      <c r="Q10" s="178"/>
      <c r="R10" s="180"/>
    </row>
    <row r="11" spans="1:18" ht="18.75" customHeight="1">
      <c r="A11" s="177"/>
      <c r="B11" s="178"/>
      <c r="C11" s="178"/>
      <c r="D11" s="178" t="s">
        <v>113</v>
      </c>
      <c r="E11" s="178">
        <f>SUM(H11:Q11)</f>
        <v>261543</v>
      </c>
      <c r="F11" s="178"/>
      <c r="G11" s="178"/>
      <c r="H11" s="178"/>
      <c r="I11" s="178"/>
      <c r="J11" s="178"/>
      <c r="K11" s="178"/>
      <c r="L11" s="178"/>
      <c r="M11" s="178"/>
      <c r="N11" s="230">
        <v>261543</v>
      </c>
      <c r="O11" s="178"/>
      <c r="P11" s="178"/>
      <c r="Q11" s="178"/>
      <c r="R11" s="180"/>
    </row>
    <row r="12" spans="1:18" ht="18.75" customHeight="1">
      <c r="A12" s="177"/>
      <c r="B12" s="178"/>
      <c r="C12" s="178"/>
      <c r="D12" s="178" t="s">
        <v>114</v>
      </c>
      <c r="E12" s="178">
        <f>SUM(H12:Q12)</f>
        <v>3248800</v>
      </c>
      <c r="F12" s="178"/>
      <c r="G12" s="178"/>
      <c r="H12" s="178"/>
      <c r="I12" s="178"/>
      <c r="J12" s="178"/>
      <c r="K12" s="178"/>
      <c r="L12" s="178"/>
      <c r="M12" s="178"/>
      <c r="N12" s="230">
        <v>3248800</v>
      </c>
      <c r="O12" s="178"/>
      <c r="P12" s="178"/>
      <c r="Q12" s="178"/>
      <c r="R12" s="180"/>
    </row>
    <row r="13" spans="1:18" ht="18.75" customHeight="1">
      <c r="A13" s="177"/>
      <c r="B13" s="178"/>
      <c r="C13" s="178"/>
      <c r="D13" s="178" t="s">
        <v>115</v>
      </c>
      <c r="E13" s="178">
        <f>SUM(H13:Q13)</f>
        <v>209235</v>
      </c>
      <c r="F13" s="178"/>
      <c r="G13" s="178"/>
      <c r="H13" s="178"/>
      <c r="I13" s="178"/>
      <c r="J13" s="178"/>
      <c r="K13" s="178"/>
      <c r="L13" s="178"/>
      <c r="M13" s="178"/>
      <c r="N13" s="230">
        <v>209235</v>
      </c>
      <c r="O13" s="178"/>
      <c r="P13" s="178"/>
      <c r="Q13" s="178"/>
      <c r="R13" s="180"/>
    </row>
    <row r="14" spans="1:18" ht="9" customHeight="1">
      <c r="A14" s="177"/>
      <c r="B14" s="178"/>
      <c r="C14" s="178"/>
      <c r="D14" s="178"/>
      <c r="E14" s="178"/>
      <c r="F14" s="178"/>
      <c r="G14" s="178"/>
      <c r="H14" s="178"/>
      <c r="I14" s="178"/>
      <c r="J14" s="178"/>
      <c r="K14" s="178"/>
      <c r="L14" s="178"/>
      <c r="M14" s="178"/>
      <c r="N14" s="178"/>
      <c r="O14" s="178"/>
      <c r="P14" s="178"/>
      <c r="Q14" s="178"/>
      <c r="R14" s="180"/>
    </row>
    <row r="15" spans="1:18" ht="18.75" customHeight="1">
      <c r="A15" s="177"/>
      <c r="B15" s="178"/>
      <c r="C15" s="178" t="s">
        <v>0</v>
      </c>
      <c r="D15" s="178"/>
      <c r="E15" s="178">
        <f>SUM(H15:Q15)</f>
        <v>2296452</v>
      </c>
      <c r="F15" s="178"/>
      <c r="G15" s="178"/>
      <c r="H15" s="230">
        <v>810809</v>
      </c>
      <c r="I15" s="178"/>
      <c r="J15" s="178"/>
      <c r="K15" s="178"/>
      <c r="L15" s="178"/>
      <c r="M15" s="178"/>
      <c r="N15" s="230">
        <v>1485643</v>
      </c>
      <c r="O15" s="178"/>
      <c r="P15" s="178"/>
      <c r="Q15" s="178"/>
      <c r="R15" s="180"/>
    </row>
    <row r="16" spans="1:18" ht="9" customHeight="1">
      <c r="A16" s="177"/>
      <c r="B16" s="178"/>
      <c r="C16" s="178"/>
      <c r="D16" s="178"/>
      <c r="E16" s="178"/>
      <c r="F16" s="178"/>
      <c r="G16" s="178"/>
      <c r="H16" s="178"/>
      <c r="I16" s="178"/>
      <c r="J16" s="178"/>
      <c r="K16" s="178"/>
      <c r="L16" s="178"/>
      <c r="M16" s="178"/>
      <c r="N16" s="178"/>
      <c r="O16" s="178"/>
      <c r="P16" s="178"/>
      <c r="Q16" s="178"/>
      <c r="R16" s="180"/>
    </row>
    <row r="17" spans="1:18" ht="19.5" customHeight="1">
      <c r="A17" s="177"/>
      <c r="B17" s="178"/>
      <c r="C17" s="178" t="s">
        <v>202</v>
      </c>
      <c r="D17" s="178"/>
      <c r="E17" s="178"/>
      <c r="F17" s="178"/>
      <c r="G17" s="178"/>
      <c r="H17" s="178"/>
      <c r="I17" s="178"/>
      <c r="J17" s="178"/>
      <c r="K17" s="178"/>
      <c r="L17" s="178"/>
      <c r="M17" s="178"/>
      <c r="N17" s="178"/>
      <c r="O17" s="178"/>
      <c r="P17" s="178"/>
      <c r="Q17" s="178"/>
      <c r="R17" s="180"/>
    </row>
    <row r="18" spans="1:18" ht="19.5" customHeight="1">
      <c r="A18" s="177"/>
      <c r="B18" s="178"/>
      <c r="C18" s="178"/>
      <c r="D18" s="178" t="s">
        <v>116</v>
      </c>
      <c r="E18" s="178">
        <f>SUM(H18:Q18)</f>
        <v>-718789</v>
      </c>
      <c r="F18" s="178"/>
      <c r="G18" s="178"/>
      <c r="H18" s="178"/>
      <c r="I18" s="178"/>
      <c r="J18" s="178"/>
      <c r="K18" s="178"/>
      <c r="L18" s="178"/>
      <c r="M18" s="178"/>
      <c r="N18" s="230">
        <v>-718789</v>
      </c>
      <c r="O18" s="178"/>
      <c r="P18" s="178"/>
      <c r="Q18" s="178"/>
      <c r="R18" s="180"/>
    </row>
    <row r="19" spans="1:18" ht="19.5" customHeight="1">
      <c r="A19" s="177"/>
      <c r="B19" s="178"/>
      <c r="C19" s="178"/>
      <c r="D19" s="178" t="s">
        <v>117</v>
      </c>
      <c r="E19" s="178">
        <f>SUM(H19:Q19)</f>
        <v>0</v>
      </c>
      <c r="F19" s="178"/>
      <c r="G19" s="178"/>
      <c r="H19" s="178"/>
      <c r="I19" s="178"/>
      <c r="J19" s="178"/>
      <c r="K19" s="178"/>
      <c r="L19" s="178"/>
      <c r="M19" s="178"/>
      <c r="N19" s="230">
        <v>0</v>
      </c>
      <c r="O19" s="178"/>
      <c r="P19" s="178"/>
      <c r="Q19" s="178"/>
      <c r="R19" s="180"/>
    </row>
    <row r="20" spans="1:18" ht="19.5" customHeight="1">
      <c r="A20" s="177"/>
      <c r="B20" s="178"/>
      <c r="C20" s="178"/>
      <c r="D20" s="178" t="s">
        <v>61</v>
      </c>
      <c r="E20" s="178">
        <f>SUM(H20:Q20)</f>
        <v>0</v>
      </c>
      <c r="F20" s="178"/>
      <c r="G20" s="178"/>
      <c r="H20" s="178"/>
      <c r="I20" s="178"/>
      <c r="J20" s="178"/>
      <c r="K20" s="178"/>
      <c r="L20" s="178"/>
      <c r="M20" s="178"/>
      <c r="N20" s="230">
        <v>0</v>
      </c>
      <c r="O20" s="178"/>
      <c r="P20" s="178"/>
      <c r="Q20" s="178"/>
      <c r="R20" s="180"/>
    </row>
    <row r="21" spans="1:18" ht="19.5" customHeight="1">
      <c r="A21" s="177"/>
      <c r="B21" s="178"/>
      <c r="C21" s="178"/>
      <c r="D21" s="328" t="s">
        <v>351</v>
      </c>
      <c r="E21" s="178">
        <f>SUM(H21:Q21)</f>
        <v>36300</v>
      </c>
      <c r="F21" s="178"/>
      <c r="G21" s="178"/>
      <c r="H21" s="178"/>
      <c r="I21" s="178"/>
      <c r="J21" s="178"/>
      <c r="K21" s="178"/>
      <c r="L21" s="178"/>
      <c r="M21" s="178"/>
      <c r="N21" s="230">
        <v>36300</v>
      </c>
      <c r="O21" s="178"/>
      <c r="P21" s="178"/>
      <c r="Q21" s="178"/>
      <c r="R21" s="180"/>
    </row>
    <row r="22" spans="1:18" ht="19.5" customHeight="1">
      <c r="A22" s="177"/>
      <c r="B22" s="178"/>
      <c r="C22" s="178"/>
      <c r="D22" s="328" t="s">
        <v>352</v>
      </c>
      <c r="E22" s="178">
        <f>SUM(H22:Q22)</f>
        <v>0</v>
      </c>
      <c r="F22" s="178"/>
      <c r="G22" s="178"/>
      <c r="H22" s="178"/>
      <c r="I22" s="178"/>
      <c r="J22" s="178"/>
      <c r="K22" s="178"/>
      <c r="L22" s="178"/>
      <c r="M22" s="178"/>
      <c r="N22" s="230">
        <v>0</v>
      </c>
      <c r="O22" s="178"/>
      <c r="P22" s="178"/>
      <c r="Q22" s="178"/>
      <c r="R22" s="180"/>
    </row>
    <row r="23" spans="1:18" ht="9" customHeight="1">
      <c r="A23" s="177"/>
      <c r="B23" s="178"/>
      <c r="C23" s="178"/>
      <c r="D23" s="178"/>
      <c r="E23" s="178"/>
      <c r="F23" s="178"/>
      <c r="G23" s="178"/>
      <c r="H23" s="178"/>
      <c r="I23" s="178"/>
      <c r="J23" s="178"/>
      <c r="K23" s="178"/>
      <c r="L23" s="178"/>
      <c r="M23" s="178"/>
      <c r="N23" s="178"/>
      <c r="O23" s="178"/>
      <c r="P23" s="178"/>
      <c r="Q23" s="178"/>
      <c r="R23" s="180"/>
    </row>
    <row r="24" spans="1:18" ht="18.75" customHeight="1">
      <c r="A24" s="177"/>
      <c r="B24" s="178"/>
      <c r="C24" s="178" t="s">
        <v>118</v>
      </c>
      <c r="D24" s="178"/>
      <c r="E24" s="178"/>
      <c r="F24" s="178"/>
      <c r="G24" s="178"/>
      <c r="H24" s="178"/>
      <c r="I24" s="178"/>
      <c r="J24" s="178"/>
      <c r="K24" s="178"/>
      <c r="L24" s="178"/>
      <c r="M24" s="178"/>
      <c r="N24" s="178"/>
      <c r="O24" s="178"/>
      <c r="P24" s="178"/>
      <c r="Q24" s="178"/>
      <c r="R24" s="180"/>
    </row>
    <row r="25" spans="1:18" ht="18.75" customHeight="1">
      <c r="A25" s="177"/>
      <c r="B25" s="178"/>
      <c r="C25" s="178"/>
      <c r="D25" s="178" t="s">
        <v>119</v>
      </c>
      <c r="E25" s="178"/>
      <c r="F25" s="178"/>
      <c r="G25" s="178"/>
      <c r="H25" s="178"/>
      <c r="I25" s="178"/>
      <c r="J25" s="178"/>
      <c r="K25" s="230">
        <v>4419216</v>
      </c>
      <c r="L25" s="178"/>
      <c r="M25" s="178"/>
      <c r="N25" s="178">
        <f>-K25</f>
        <v>-4419216</v>
      </c>
      <c r="O25" s="178"/>
      <c r="P25" s="178"/>
      <c r="Q25" s="178"/>
      <c r="R25" s="180"/>
    </row>
    <row r="26" spans="1:18" ht="18.75" customHeight="1">
      <c r="A26" s="177"/>
      <c r="B26" s="178"/>
      <c r="C26" s="178"/>
      <c r="D26" s="178" t="s">
        <v>120</v>
      </c>
      <c r="E26" s="178"/>
      <c r="F26" s="178"/>
      <c r="G26" s="178"/>
      <c r="H26" s="230">
        <v>0</v>
      </c>
      <c r="I26" s="178"/>
      <c r="J26" s="178"/>
      <c r="K26" s="230">
        <v>0</v>
      </c>
      <c r="L26" s="178"/>
      <c r="M26" s="178"/>
      <c r="N26" s="178">
        <f>-H26-K26-Q26</f>
        <v>0</v>
      </c>
      <c r="O26" s="178"/>
      <c r="P26" s="178"/>
      <c r="Q26" s="229">
        <v>0</v>
      </c>
      <c r="R26" s="180"/>
    </row>
    <row r="27" spans="1:18" ht="18.75" customHeight="1">
      <c r="A27" s="177"/>
      <c r="B27" s="178"/>
      <c r="C27" s="178"/>
      <c r="D27" s="178" t="s">
        <v>121</v>
      </c>
      <c r="E27" s="178"/>
      <c r="F27" s="178"/>
      <c r="G27" s="178"/>
      <c r="H27" s="230">
        <v>0</v>
      </c>
      <c r="I27" s="178"/>
      <c r="J27" s="178"/>
      <c r="K27" s="230">
        <v>353488</v>
      </c>
      <c r="L27" s="178"/>
      <c r="M27" s="178"/>
      <c r="N27" s="178">
        <f>-H27-K27</f>
        <v>-353488</v>
      </c>
      <c r="O27" s="178"/>
      <c r="P27" s="178"/>
      <c r="Q27" s="178"/>
      <c r="R27" s="180"/>
    </row>
    <row r="28" spans="1:18" ht="18.75" customHeight="1">
      <c r="A28" s="177"/>
      <c r="B28" s="178"/>
      <c r="C28" s="178"/>
      <c r="D28" s="178" t="s">
        <v>123</v>
      </c>
      <c r="E28" s="178"/>
      <c r="F28" s="178"/>
      <c r="G28" s="178"/>
      <c r="H28" s="230">
        <v>-3598073</v>
      </c>
      <c r="I28" s="178"/>
      <c r="J28" s="178"/>
      <c r="K28" s="230">
        <v>-115059</v>
      </c>
      <c r="L28" s="178"/>
      <c r="M28" s="178"/>
      <c r="N28" s="178">
        <f>-H28-K28-Q28</f>
        <v>3713132</v>
      </c>
      <c r="O28" s="178"/>
      <c r="P28" s="178"/>
      <c r="Q28" s="229">
        <v>0</v>
      </c>
      <c r="R28" s="180"/>
    </row>
    <row r="29" spans="1:18" s="170" customFormat="1" ht="9" customHeight="1">
      <c r="A29" s="177"/>
      <c r="B29" s="178"/>
      <c r="C29" s="178"/>
      <c r="D29" s="178"/>
      <c r="E29" s="178"/>
      <c r="F29" s="178"/>
      <c r="G29" s="178"/>
      <c r="H29" s="178"/>
      <c r="I29" s="178"/>
      <c r="J29" s="178"/>
      <c r="K29" s="178"/>
      <c r="L29" s="178"/>
      <c r="M29" s="178"/>
      <c r="N29" s="178"/>
      <c r="O29" s="178"/>
      <c r="P29" s="178"/>
      <c r="Q29" s="178"/>
      <c r="R29" s="181"/>
    </row>
    <row r="30" spans="1:18" s="170" customFormat="1" ht="18.75" customHeight="1">
      <c r="A30" s="177"/>
      <c r="B30" s="178"/>
      <c r="C30" s="178"/>
      <c r="D30" s="178" t="s">
        <v>124</v>
      </c>
      <c r="E30" s="178"/>
      <c r="F30" s="178"/>
      <c r="G30" s="178"/>
      <c r="H30" s="230">
        <v>-427712</v>
      </c>
      <c r="I30" s="178"/>
      <c r="J30" s="178"/>
      <c r="K30" s="230">
        <v>-692927</v>
      </c>
      <c r="L30" s="178"/>
      <c r="M30" s="178"/>
      <c r="N30" s="178">
        <f>-H30-K30-Q30</f>
        <v>1121099</v>
      </c>
      <c r="O30" s="178"/>
      <c r="P30" s="178"/>
      <c r="Q30" s="229">
        <v>-460</v>
      </c>
      <c r="R30" s="181"/>
    </row>
    <row r="31" spans="1:18" s="4" customFormat="1" ht="18.75" customHeight="1">
      <c r="A31" s="52"/>
      <c r="B31" s="17"/>
      <c r="C31" s="17"/>
      <c r="D31" s="17" t="s">
        <v>154</v>
      </c>
      <c r="E31" s="17"/>
      <c r="F31" s="17"/>
      <c r="G31" s="17"/>
      <c r="H31" s="17"/>
      <c r="I31" s="17"/>
      <c r="J31" s="17"/>
      <c r="K31" s="229">
        <v>11272</v>
      </c>
      <c r="L31" s="17"/>
      <c r="M31" s="17"/>
      <c r="N31" s="17">
        <f>-K31</f>
        <v>-11272</v>
      </c>
      <c r="O31" s="17"/>
      <c r="P31" s="17"/>
      <c r="Q31" s="17"/>
      <c r="R31" s="56"/>
    </row>
    <row r="32" spans="1:18" s="170" customFormat="1" ht="9" customHeight="1">
      <c r="A32" s="177"/>
      <c r="B32" s="178"/>
      <c r="C32" s="178"/>
      <c r="D32" s="178"/>
      <c r="E32" s="178"/>
      <c r="F32" s="178"/>
      <c r="G32" s="178"/>
      <c r="H32" s="178"/>
      <c r="I32" s="178"/>
      <c r="J32" s="178"/>
      <c r="K32" s="178"/>
      <c r="L32" s="178"/>
      <c r="M32" s="178"/>
      <c r="N32" s="178"/>
      <c r="O32" s="178"/>
      <c r="P32" s="178"/>
      <c r="Q32" s="178"/>
      <c r="R32" s="181"/>
    </row>
    <row r="33" spans="1:18" s="170" customFormat="1" ht="18.75" customHeight="1">
      <c r="A33" s="177"/>
      <c r="B33" s="178"/>
      <c r="C33" s="178" t="s">
        <v>125</v>
      </c>
      <c r="D33" s="178"/>
      <c r="E33" s="178">
        <f>SUM(H33:Q33)</f>
        <v>59</v>
      </c>
      <c r="F33" s="178"/>
      <c r="G33" s="178"/>
      <c r="H33" s="178"/>
      <c r="I33" s="178"/>
      <c r="J33" s="178"/>
      <c r="K33" s="178"/>
      <c r="L33" s="178"/>
      <c r="M33" s="178"/>
      <c r="N33" s="178"/>
      <c r="O33" s="178"/>
      <c r="P33" s="178"/>
      <c r="Q33" s="230">
        <v>59</v>
      </c>
      <c r="R33" s="181"/>
    </row>
    <row r="34" spans="1:18" s="170" customFormat="1" ht="9" customHeight="1">
      <c r="A34" s="177"/>
      <c r="B34" s="178"/>
      <c r="C34" s="178"/>
      <c r="D34" s="178"/>
      <c r="E34" s="178"/>
      <c r="F34" s="178"/>
      <c r="G34" s="178"/>
      <c r="H34" s="178"/>
      <c r="I34" s="178"/>
      <c r="J34" s="178"/>
      <c r="K34" s="178"/>
      <c r="L34" s="178"/>
      <c r="M34" s="178"/>
      <c r="N34" s="178"/>
      <c r="O34" s="178"/>
      <c r="P34" s="178"/>
      <c r="Q34" s="178"/>
      <c r="R34" s="181"/>
    </row>
    <row r="35" spans="1:18" s="170" customFormat="1" ht="18.75" customHeight="1">
      <c r="A35" s="177"/>
      <c r="B35" s="178"/>
      <c r="C35" s="178" t="s">
        <v>126</v>
      </c>
      <c r="D35" s="178"/>
      <c r="E35" s="178">
        <f>SUM(H35:Q35)</f>
        <v>0</v>
      </c>
      <c r="F35" s="178"/>
      <c r="G35" s="178"/>
      <c r="H35" s="178"/>
      <c r="I35" s="178"/>
      <c r="J35" s="178"/>
      <c r="K35" s="178"/>
      <c r="L35" s="178"/>
      <c r="M35" s="178"/>
      <c r="N35" s="178"/>
      <c r="O35" s="178"/>
      <c r="P35" s="178"/>
      <c r="Q35" s="230">
        <v>0</v>
      </c>
      <c r="R35" s="181"/>
    </row>
    <row r="36" spans="1:18" s="170" customFormat="1" ht="9" customHeight="1">
      <c r="A36" s="177"/>
      <c r="B36" s="178"/>
      <c r="C36" s="178"/>
      <c r="D36" s="178"/>
      <c r="E36" s="178"/>
      <c r="F36" s="178"/>
      <c r="G36" s="178"/>
      <c r="H36" s="178"/>
      <c r="I36" s="178"/>
      <c r="J36" s="178"/>
      <c r="K36" s="178"/>
      <c r="L36" s="178"/>
      <c r="M36" s="178"/>
      <c r="N36" s="178"/>
      <c r="O36" s="178"/>
      <c r="P36" s="178"/>
      <c r="Q36" s="178"/>
      <c r="R36" s="181"/>
    </row>
    <row r="37" spans="1:18" s="170" customFormat="1" ht="18.75" customHeight="1">
      <c r="A37" s="177"/>
      <c r="B37" s="178"/>
      <c r="C37" s="328" t="s">
        <v>127</v>
      </c>
      <c r="D37" s="178"/>
      <c r="E37" s="178">
        <f>SUM(H37:Q37)</f>
        <v>24050</v>
      </c>
      <c r="F37" s="178"/>
      <c r="G37" s="178"/>
      <c r="H37" s="230">
        <v>0</v>
      </c>
      <c r="I37" s="178"/>
      <c r="J37" s="178"/>
      <c r="K37" s="230">
        <v>27600</v>
      </c>
      <c r="L37" s="178"/>
      <c r="M37" s="178"/>
      <c r="N37" s="230">
        <v>-3550</v>
      </c>
      <c r="O37" s="178"/>
      <c r="P37" s="178"/>
      <c r="Q37" s="178"/>
      <c r="R37" s="181"/>
    </row>
    <row r="38" spans="1:18" ht="9" customHeight="1">
      <c r="A38" s="177"/>
      <c r="B38" s="182"/>
      <c r="C38" s="182"/>
      <c r="D38" s="182"/>
      <c r="E38" s="182"/>
      <c r="F38" s="182"/>
      <c r="G38" s="182"/>
      <c r="H38" s="182"/>
      <c r="I38" s="182"/>
      <c r="J38" s="182"/>
      <c r="K38" s="182"/>
      <c r="L38" s="182"/>
      <c r="M38" s="182"/>
      <c r="N38" s="182"/>
      <c r="O38" s="182"/>
      <c r="P38" s="182"/>
      <c r="Q38" s="182"/>
      <c r="R38" s="180"/>
    </row>
    <row r="39" spans="1:18" ht="18.75" customHeight="1" thickBot="1">
      <c r="A39" s="177"/>
      <c r="B39" s="183" t="s">
        <v>204</v>
      </c>
      <c r="C39" s="183"/>
      <c r="D39" s="183"/>
      <c r="E39" s="183">
        <f>SUM(H39:Q39)</f>
        <v>38451638</v>
      </c>
      <c r="F39" s="183"/>
      <c r="G39" s="183"/>
      <c r="H39" s="183">
        <f>SUM(H6:H38)</f>
        <v>17693600</v>
      </c>
      <c r="I39" s="183"/>
      <c r="J39" s="183"/>
      <c r="K39" s="183">
        <f>SUM(K6:K38)</f>
        <v>18552389</v>
      </c>
      <c r="L39" s="183"/>
      <c r="M39" s="183"/>
      <c r="N39" s="183">
        <f>SUM(N6:N38)</f>
        <v>2185052</v>
      </c>
      <c r="O39" s="183"/>
      <c r="P39" s="183"/>
      <c r="Q39" s="183">
        <f>SUM(Q6:Q38)</f>
        <v>20597</v>
      </c>
      <c r="R39" s="180"/>
    </row>
    <row r="40" spans="1:18" ht="9" customHeight="1" thickBot="1" thickTop="1">
      <c r="A40" s="184"/>
      <c r="B40" s="185"/>
      <c r="C40" s="185"/>
      <c r="D40" s="185"/>
      <c r="E40" s="185"/>
      <c r="F40" s="185"/>
      <c r="G40" s="185"/>
      <c r="H40" s="185"/>
      <c r="I40" s="185"/>
      <c r="J40" s="185"/>
      <c r="K40" s="185"/>
      <c r="L40" s="185"/>
      <c r="M40" s="185"/>
      <c r="N40" s="185"/>
      <c r="O40" s="185"/>
      <c r="P40" s="185"/>
      <c r="Q40" s="185"/>
      <c r="R40" s="186"/>
    </row>
    <row r="47" ht="18.75" customHeight="1">
      <c r="G47" s="171">
        <v>0</v>
      </c>
    </row>
  </sheetData>
  <sheetProtection/>
  <mergeCells count="3">
    <mergeCell ref="B1:Q1"/>
    <mergeCell ref="B2:Q2"/>
    <mergeCell ref="B3:Q3"/>
  </mergeCells>
  <printOptions horizontalCentered="1"/>
  <pageMargins left="0.5905511811023623" right="0.3937007874015748" top="0.984251968503937" bottom="0.3937007874015748" header="0.984251968503937" footer="0.1968503937007874"/>
  <pageSetup fitToHeight="1" fitToWidth="1" horizontalDpi="600" verticalDpi="600" orientation="landscape" paperSize="9" scale="82" r:id="rId2"/>
  <headerFooter alignWithMargins="0">
    <oddHeader>&amp;L&amp;14&amp;A</oddHeader>
  </headerFooter>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G75"/>
  <sheetViews>
    <sheetView zoomScalePageLayoutView="0" workbookViewId="0" topLeftCell="A1">
      <selection activeCell="A1" sqref="A1:E1"/>
    </sheetView>
  </sheetViews>
  <sheetFormatPr defaultColWidth="9.00390625" defaultRowHeight="13.5"/>
  <cols>
    <col min="1" max="1" width="3.125" style="105" customWidth="1"/>
    <col min="2" max="2" width="40.375" style="105" bestFit="1" customWidth="1"/>
    <col min="3" max="3" width="3.125" style="105" customWidth="1"/>
    <col min="4" max="4" width="11.375" style="106" customWidth="1"/>
    <col min="5" max="5" width="3.125" style="106" customWidth="1"/>
    <col min="6" max="16384" width="9.00390625" style="105" customWidth="1"/>
  </cols>
  <sheetData>
    <row r="1" spans="1:5" ht="21">
      <c r="A1" s="424" t="s">
        <v>83</v>
      </c>
      <c r="B1" s="424"/>
      <c r="C1" s="424"/>
      <c r="D1" s="424"/>
      <c r="E1" s="424"/>
    </row>
    <row r="2" spans="1:5" ht="16.5" customHeight="1">
      <c r="A2" s="425" t="s">
        <v>356</v>
      </c>
      <c r="B2" s="426"/>
      <c r="C2" s="426"/>
      <c r="D2" s="426"/>
      <c r="E2" s="426"/>
    </row>
    <row r="3" spans="1:5" ht="16.5" customHeight="1">
      <c r="A3" s="425" t="s">
        <v>357</v>
      </c>
      <c r="B3" s="426"/>
      <c r="C3" s="426"/>
      <c r="D3" s="426"/>
      <c r="E3" s="426"/>
    </row>
    <row r="4" ht="18.75" customHeight="1" thickBot="1">
      <c r="E4" s="107" t="s">
        <v>108</v>
      </c>
    </row>
    <row r="5" spans="1:5" s="110" customFormat="1" ht="18.75" customHeight="1">
      <c r="A5" s="108"/>
      <c r="B5" s="427" t="s">
        <v>128</v>
      </c>
      <c r="C5" s="427"/>
      <c r="D5" s="428"/>
      <c r="E5" s="109"/>
    </row>
    <row r="6" spans="1:5" s="110" customFormat="1" ht="18.75" customHeight="1">
      <c r="A6" s="111"/>
      <c r="B6" s="112" t="s">
        <v>129</v>
      </c>
      <c r="C6" s="112"/>
      <c r="D6" s="429">
        <v>798401</v>
      </c>
      <c r="E6" s="430"/>
    </row>
    <row r="7" spans="1:5" s="110" customFormat="1" ht="18.75" customHeight="1">
      <c r="A7" s="113"/>
      <c r="B7" s="110" t="s">
        <v>130</v>
      </c>
      <c r="D7" s="416">
        <v>901806</v>
      </c>
      <c r="E7" s="417"/>
    </row>
    <row r="8" spans="1:5" s="110" customFormat="1" ht="18.75" customHeight="1">
      <c r="A8" s="113"/>
      <c r="B8" s="65" t="s">
        <v>131</v>
      </c>
      <c r="D8" s="416">
        <v>1047888</v>
      </c>
      <c r="E8" s="417"/>
    </row>
    <row r="9" spans="1:5" s="110" customFormat="1" ht="18.75" customHeight="1">
      <c r="A9" s="113"/>
      <c r="B9" s="114" t="s">
        <v>206</v>
      </c>
      <c r="D9" s="416">
        <v>849055</v>
      </c>
      <c r="E9" s="417"/>
    </row>
    <row r="10" spans="1:5" s="110" customFormat="1" ht="18.75" customHeight="1">
      <c r="A10" s="113"/>
      <c r="B10" s="110" t="s">
        <v>207</v>
      </c>
      <c r="D10" s="416">
        <v>71541</v>
      </c>
      <c r="E10" s="417"/>
    </row>
    <row r="11" spans="1:5" s="110" customFormat="1" ht="18.75" customHeight="1">
      <c r="A11" s="113"/>
      <c r="B11" s="289" t="s">
        <v>323</v>
      </c>
      <c r="D11" s="416">
        <v>29588</v>
      </c>
      <c r="E11" s="417"/>
    </row>
    <row r="12" spans="1:5" s="110" customFormat="1" ht="18.75" customHeight="1">
      <c r="A12" s="115"/>
      <c r="B12" s="116" t="s">
        <v>132</v>
      </c>
      <c r="C12" s="116"/>
      <c r="D12" s="431">
        <v>811965</v>
      </c>
      <c r="E12" s="432"/>
    </row>
    <row r="13" spans="1:7" s="120" customFormat="1" ht="18.75" customHeight="1">
      <c r="A13" s="117"/>
      <c r="B13" s="118" t="s">
        <v>133</v>
      </c>
      <c r="C13" s="119"/>
      <c r="D13" s="422">
        <f>SUM(D6:E12)</f>
        <v>4510244</v>
      </c>
      <c r="E13" s="423"/>
      <c r="G13" s="110"/>
    </row>
    <row r="14" spans="1:5" ht="18.75" customHeight="1">
      <c r="A14" s="111"/>
      <c r="B14" s="112" t="s">
        <v>113</v>
      </c>
      <c r="C14" s="112"/>
      <c r="D14" s="429">
        <v>263429</v>
      </c>
      <c r="E14" s="430"/>
    </row>
    <row r="15" spans="1:5" ht="18.75" customHeight="1">
      <c r="A15" s="113"/>
      <c r="B15" s="110" t="s">
        <v>114</v>
      </c>
      <c r="C15" s="110"/>
      <c r="D15" s="416">
        <v>3248800</v>
      </c>
      <c r="E15" s="417"/>
    </row>
    <row r="16" spans="1:5" ht="18.75" customHeight="1">
      <c r="A16" s="113"/>
      <c r="B16" s="64" t="s">
        <v>134</v>
      </c>
      <c r="C16" s="110"/>
      <c r="D16" s="416">
        <v>1476814</v>
      </c>
      <c r="E16" s="417"/>
    </row>
    <row r="17" spans="1:5" ht="18.75" customHeight="1">
      <c r="A17" s="113"/>
      <c r="B17" s="110" t="s">
        <v>135</v>
      </c>
      <c r="C17" s="110"/>
      <c r="D17" s="416">
        <v>34661</v>
      </c>
      <c r="E17" s="417"/>
    </row>
    <row r="18" spans="1:5" ht="18.75" customHeight="1">
      <c r="A18" s="113"/>
      <c r="B18" s="114" t="s">
        <v>208</v>
      </c>
      <c r="C18" s="110"/>
      <c r="D18" s="416">
        <v>419192</v>
      </c>
      <c r="E18" s="417"/>
    </row>
    <row r="19" spans="1:5" ht="18.75" customHeight="1">
      <c r="A19" s="113"/>
      <c r="B19" s="110" t="s">
        <v>193</v>
      </c>
      <c r="C19" s="110"/>
      <c r="D19" s="416">
        <v>184323</v>
      </c>
      <c r="E19" s="417"/>
    </row>
    <row r="20" spans="1:5" ht="18.75" customHeight="1">
      <c r="A20" s="113"/>
      <c r="B20" s="110" t="s">
        <v>209</v>
      </c>
      <c r="C20" s="110"/>
      <c r="D20" s="416">
        <v>167062</v>
      </c>
      <c r="E20" s="417"/>
    </row>
    <row r="21" spans="1:5" ht="18.75" customHeight="1">
      <c r="A21" s="113"/>
      <c r="B21" s="110" t="s">
        <v>137</v>
      </c>
      <c r="C21" s="110"/>
      <c r="D21" s="416">
        <v>61048</v>
      </c>
      <c r="E21" s="417"/>
    </row>
    <row r="22" spans="1:5" ht="18.75" customHeight="1">
      <c r="A22" s="113"/>
      <c r="B22" s="110" t="s">
        <v>138</v>
      </c>
      <c r="C22" s="110"/>
      <c r="D22" s="416">
        <v>132312</v>
      </c>
      <c r="E22" s="417"/>
    </row>
    <row r="23" spans="1:5" s="122" customFormat="1" ht="18.75" customHeight="1">
      <c r="A23" s="121"/>
      <c r="B23" s="120" t="s">
        <v>210</v>
      </c>
      <c r="C23" s="120"/>
      <c r="D23" s="416">
        <v>0</v>
      </c>
      <c r="E23" s="417"/>
    </row>
    <row r="24" spans="1:5" s="122" customFormat="1" ht="18.75" customHeight="1">
      <c r="A24" s="121"/>
      <c r="B24" s="120" t="s">
        <v>218</v>
      </c>
      <c r="C24" s="120"/>
      <c r="D24" s="416">
        <v>0</v>
      </c>
      <c r="E24" s="417"/>
    </row>
    <row r="25" spans="1:5" ht="18.75" customHeight="1">
      <c r="A25" s="113"/>
      <c r="B25" s="110" t="s">
        <v>139</v>
      </c>
      <c r="C25" s="110"/>
      <c r="D25" s="416">
        <v>809608</v>
      </c>
      <c r="E25" s="417"/>
    </row>
    <row r="26" spans="1:5" ht="18.75" customHeight="1">
      <c r="A26" s="115"/>
      <c r="B26" s="116" t="s">
        <v>140</v>
      </c>
      <c r="C26" s="116"/>
      <c r="D26" s="416">
        <v>-2691382</v>
      </c>
      <c r="E26" s="417"/>
    </row>
    <row r="27" spans="1:5" s="122" customFormat="1" ht="18.75" customHeight="1">
      <c r="A27" s="123"/>
      <c r="B27" s="124" t="s">
        <v>141</v>
      </c>
      <c r="C27" s="125"/>
      <c r="D27" s="422">
        <f>SUM(D14:E26)</f>
        <v>4105867</v>
      </c>
      <c r="E27" s="423"/>
    </row>
    <row r="28" spans="1:5" s="122" customFormat="1" ht="18.75" customHeight="1" thickBot="1">
      <c r="A28" s="126"/>
      <c r="B28" s="127" t="s">
        <v>142</v>
      </c>
      <c r="C28" s="127"/>
      <c r="D28" s="418">
        <f>D27-D13</f>
        <v>-404377</v>
      </c>
      <c r="E28" s="419"/>
    </row>
    <row r="29" spans="4:5" s="122" customFormat="1" ht="18.75" customHeight="1" thickBot="1">
      <c r="D29" s="128"/>
      <c r="E29" s="128"/>
    </row>
    <row r="30" spans="1:5" s="122" customFormat="1" ht="18.75" customHeight="1">
      <c r="A30" s="129"/>
      <c r="B30" s="420" t="s">
        <v>143</v>
      </c>
      <c r="C30" s="420"/>
      <c r="D30" s="421"/>
      <c r="E30" s="130"/>
    </row>
    <row r="31" spans="1:5" s="122" customFormat="1" ht="18.75" customHeight="1">
      <c r="A31" s="123"/>
      <c r="B31" s="66" t="s">
        <v>144</v>
      </c>
      <c r="C31" s="125"/>
      <c r="D31" s="429">
        <v>5348193</v>
      </c>
      <c r="E31" s="430"/>
    </row>
    <row r="32" spans="1:5" s="122" customFormat="1" ht="18.75" customHeight="1">
      <c r="A32" s="121"/>
      <c r="B32" s="65" t="s">
        <v>145</v>
      </c>
      <c r="C32" s="120"/>
      <c r="D32" s="416">
        <v>92720</v>
      </c>
      <c r="E32" s="417"/>
    </row>
    <row r="33" spans="1:5" s="122" customFormat="1" ht="18.75" customHeight="1">
      <c r="A33" s="121"/>
      <c r="B33" s="323" t="s">
        <v>346</v>
      </c>
      <c r="C33" s="120"/>
      <c r="D33" s="416">
        <v>0</v>
      </c>
      <c r="E33" s="417"/>
    </row>
    <row r="34" spans="1:5" s="122" customFormat="1" ht="18.75" customHeight="1">
      <c r="A34" s="117"/>
      <c r="B34" s="118" t="s">
        <v>133</v>
      </c>
      <c r="C34" s="131"/>
      <c r="D34" s="422">
        <f>SUM(D31:E33)</f>
        <v>5440913</v>
      </c>
      <c r="E34" s="423"/>
    </row>
    <row r="35" spans="1:5" s="122" customFormat="1" ht="18.75" customHeight="1">
      <c r="A35" s="123"/>
      <c r="B35" s="64" t="s">
        <v>134</v>
      </c>
      <c r="C35" s="132"/>
      <c r="D35" s="416">
        <v>744293</v>
      </c>
      <c r="E35" s="417"/>
    </row>
    <row r="36" spans="1:5" s="122" customFormat="1" ht="18.75" customHeight="1">
      <c r="A36" s="121"/>
      <c r="B36" s="110" t="s">
        <v>138</v>
      </c>
      <c r="C36" s="133"/>
      <c r="D36" s="416">
        <v>193686</v>
      </c>
      <c r="E36" s="417"/>
    </row>
    <row r="37" spans="1:5" s="122" customFormat="1" ht="18.75" customHeight="1">
      <c r="A37" s="121"/>
      <c r="B37" s="120" t="s">
        <v>210</v>
      </c>
      <c r="C37" s="120"/>
      <c r="D37" s="416">
        <v>0</v>
      </c>
      <c r="E37" s="417"/>
    </row>
    <row r="38" spans="1:5" s="122" customFormat="1" ht="18.75" customHeight="1">
      <c r="A38" s="121"/>
      <c r="B38" s="120" t="s">
        <v>139</v>
      </c>
      <c r="C38" s="133"/>
      <c r="D38" s="416">
        <v>2824723</v>
      </c>
      <c r="E38" s="417"/>
    </row>
    <row r="39" spans="1:5" s="122" customFormat="1" ht="18.75" customHeight="1">
      <c r="A39" s="134"/>
      <c r="B39" s="135" t="s">
        <v>140</v>
      </c>
      <c r="C39" s="136"/>
      <c r="D39" s="416">
        <v>2844216</v>
      </c>
      <c r="E39" s="417"/>
    </row>
    <row r="40" spans="1:5" s="122" customFormat="1" ht="18.75" customHeight="1">
      <c r="A40" s="117"/>
      <c r="B40" s="118" t="s">
        <v>141</v>
      </c>
      <c r="C40" s="131"/>
      <c r="D40" s="422">
        <f>SUM(D35:E39)</f>
        <v>6606918</v>
      </c>
      <c r="E40" s="423"/>
    </row>
    <row r="41" spans="1:5" s="122" customFormat="1" ht="18.75" customHeight="1" thickBot="1">
      <c r="A41" s="126"/>
      <c r="B41" s="127" t="s">
        <v>146</v>
      </c>
      <c r="C41" s="137"/>
      <c r="D41" s="418">
        <f>D40-D34</f>
        <v>1166005</v>
      </c>
      <c r="E41" s="419"/>
    </row>
    <row r="42" spans="4:5" s="122" customFormat="1" ht="18.75" customHeight="1" thickBot="1">
      <c r="D42" s="128"/>
      <c r="E42" s="128"/>
    </row>
    <row r="43" spans="1:5" s="122" customFormat="1" ht="18.75" customHeight="1">
      <c r="A43" s="129"/>
      <c r="B43" s="420" t="s">
        <v>147</v>
      </c>
      <c r="C43" s="420"/>
      <c r="D43" s="421"/>
      <c r="E43" s="130"/>
    </row>
    <row r="44" spans="1:5" s="122" customFormat="1" ht="18.75" customHeight="1">
      <c r="A44" s="123"/>
      <c r="B44" s="125" t="s">
        <v>148</v>
      </c>
      <c r="C44" s="125"/>
      <c r="D44" s="429">
        <v>0</v>
      </c>
      <c r="E44" s="430"/>
    </row>
    <row r="45" spans="1:5" s="122" customFormat="1" ht="18.75" customHeight="1">
      <c r="A45" s="121"/>
      <c r="B45" s="120" t="s">
        <v>149</v>
      </c>
      <c r="C45" s="120"/>
      <c r="D45" s="416">
        <v>83153</v>
      </c>
      <c r="E45" s="417"/>
    </row>
    <row r="46" spans="1:5" s="122" customFormat="1" ht="18.75" customHeight="1">
      <c r="A46" s="121"/>
      <c r="B46" s="120" t="s">
        <v>150</v>
      </c>
      <c r="C46" s="120"/>
      <c r="D46" s="416">
        <v>387972</v>
      </c>
      <c r="E46" s="417"/>
    </row>
    <row r="47" spans="1:5" s="122" customFormat="1" ht="18.75" customHeight="1">
      <c r="A47" s="121"/>
      <c r="B47" s="65" t="s">
        <v>151</v>
      </c>
      <c r="C47" s="120"/>
      <c r="D47" s="416">
        <v>8</v>
      </c>
      <c r="E47" s="417"/>
    </row>
    <row r="48" spans="1:5" s="122" customFormat="1" ht="18.75" customHeight="1">
      <c r="A48" s="121"/>
      <c r="B48" s="120" t="s">
        <v>152</v>
      </c>
      <c r="C48" s="120"/>
      <c r="D48" s="416">
        <v>524877</v>
      </c>
      <c r="E48" s="417"/>
    </row>
    <row r="49" spans="1:5" s="122" customFormat="1" ht="18.75" customHeight="1">
      <c r="A49" s="121"/>
      <c r="B49" s="120" t="s">
        <v>215</v>
      </c>
      <c r="C49" s="120"/>
      <c r="D49" s="416">
        <v>0</v>
      </c>
      <c r="E49" s="417"/>
    </row>
    <row r="50" spans="1:5" s="122" customFormat="1" ht="18.75" customHeight="1">
      <c r="A50" s="121"/>
      <c r="B50" s="120" t="s">
        <v>216</v>
      </c>
      <c r="C50" s="120"/>
      <c r="D50" s="416">
        <v>0</v>
      </c>
      <c r="E50" s="417"/>
    </row>
    <row r="51" spans="1:5" s="122" customFormat="1" ht="18.75" customHeight="1">
      <c r="A51" s="121"/>
      <c r="B51" s="233" t="s">
        <v>347</v>
      </c>
      <c r="C51" s="120"/>
      <c r="D51" s="416">
        <v>0</v>
      </c>
      <c r="E51" s="417"/>
    </row>
    <row r="52" spans="1:5" s="122" customFormat="1" ht="18.75" customHeight="1">
      <c r="A52" s="121"/>
      <c r="B52" s="120" t="s">
        <v>217</v>
      </c>
      <c r="C52" s="120"/>
      <c r="D52" s="416">
        <v>0</v>
      </c>
      <c r="E52" s="417"/>
    </row>
    <row r="53" spans="1:5" s="122" customFormat="1" ht="18.75" customHeight="1">
      <c r="A53" s="134"/>
      <c r="B53" s="120" t="s">
        <v>132</v>
      </c>
      <c r="C53" s="135"/>
      <c r="D53" s="416">
        <v>0</v>
      </c>
      <c r="E53" s="417"/>
    </row>
    <row r="54" spans="1:5" s="122" customFormat="1" ht="18.75" customHeight="1">
      <c r="A54" s="117"/>
      <c r="B54" s="118" t="s">
        <v>133</v>
      </c>
      <c r="C54" s="119"/>
      <c r="D54" s="422">
        <f>SUM(D44:E53)</f>
        <v>996010</v>
      </c>
      <c r="E54" s="423"/>
    </row>
    <row r="55" spans="1:5" s="122" customFormat="1" ht="18.75" customHeight="1">
      <c r="A55" s="123"/>
      <c r="B55" s="64" t="s">
        <v>134</v>
      </c>
      <c r="C55" s="132"/>
      <c r="D55" s="416">
        <v>75345</v>
      </c>
      <c r="E55" s="417"/>
    </row>
    <row r="56" spans="1:5" s="122" customFormat="1" ht="18.75" customHeight="1">
      <c r="A56" s="121"/>
      <c r="B56" s="120" t="s">
        <v>153</v>
      </c>
      <c r="C56" s="133"/>
      <c r="D56" s="416">
        <v>80941</v>
      </c>
      <c r="E56" s="417"/>
    </row>
    <row r="57" spans="1:5" s="122" customFormat="1" ht="18.75" customHeight="1">
      <c r="A57" s="121"/>
      <c r="B57" s="120" t="s">
        <v>139</v>
      </c>
      <c r="C57" s="133"/>
      <c r="D57" s="416">
        <v>0</v>
      </c>
      <c r="E57" s="417"/>
    </row>
    <row r="58" spans="1:5" s="122" customFormat="1" ht="18.75" customHeight="1">
      <c r="A58" s="121"/>
      <c r="B58" s="110" t="s">
        <v>138</v>
      </c>
      <c r="C58" s="133"/>
      <c r="D58" s="416">
        <v>3000</v>
      </c>
      <c r="E58" s="417"/>
    </row>
    <row r="59" spans="1:5" s="122" customFormat="1" ht="18.75" customHeight="1">
      <c r="A59" s="121"/>
      <c r="B59" s="120" t="s">
        <v>210</v>
      </c>
      <c r="C59" s="120"/>
      <c r="D59" s="416">
        <v>0</v>
      </c>
      <c r="E59" s="417"/>
    </row>
    <row r="60" spans="1:5" s="122" customFormat="1" ht="18.75" customHeight="1">
      <c r="A60" s="121"/>
      <c r="B60" s="233" t="s">
        <v>234</v>
      </c>
      <c r="C60" s="120"/>
      <c r="D60" s="416">
        <v>1865</v>
      </c>
      <c r="E60" s="417"/>
    </row>
    <row r="61" spans="1:5" s="122" customFormat="1" ht="18.75" customHeight="1">
      <c r="A61" s="121"/>
      <c r="B61" s="120" t="s">
        <v>219</v>
      </c>
      <c r="C61" s="133"/>
      <c r="D61" s="416">
        <v>0</v>
      </c>
      <c r="E61" s="417"/>
    </row>
    <row r="62" spans="1:5" s="122" customFormat="1" ht="18.75" customHeight="1">
      <c r="A62" s="134"/>
      <c r="B62" s="135" t="s">
        <v>140</v>
      </c>
      <c r="C62" s="136"/>
      <c r="D62" s="416">
        <v>11110</v>
      </c>
      <c r="E62" s="417"/>
    </row>
    <row r="63" spans="1:5" s="122" customFormat="1" ht="18.75" customHeight="1">
      <c r="A63" s="117"/>
      <c r="B63" s="118" t="s">
        <v>141</v>
      </c>
      <c r="C63" s="131"/>
      <c r="D63" s="422">
        <f>SUM(D55:E62)</f>
        <v>172261</v>
      </c>
      <c r="E63" s="423"/>
    </row>
    <row r="64" spans="1:5" s="122" customFormat="1" ht="18.75" customHeight="1" thickBot="1">
      <c r="A64" s="126"/>
      <c r="B64" s="127" t="s">
        <v>155</v>
      </c>
      <c r="C64" s="137"/>
      <c r="D64" s="418">
        <f>D63-D54</f>
        <v>-823749</v>
      </c>
      <c r="E64" s="419"/>
    </row>
    <row r="65" spans="4:5" s="122" customFormat="1" ht="18.75" customHeight="1" thickBot="1">
      <c r="D65" s="128"/>
      <c r="E65" s="128"/>
    </row>
    <row r="66" spans="1:5" s="122" customFormat="1" ht="18.75" customHeight="1" thickBot="1">
      <c r="A66" s="139"/>
      <c r="B66" s="234" t="s">
        <v>235</v>
      </c>
      <c r="C66" s="140"/>
      <c r="D66" s="386">
        <v>0</v>
      </c>
      <c r="E66" s="387"/>
    </row>
    <row r="67" spans="1:5" s="122" customFormat="1" ht="18.75" customHeight="1">
      <c r="A67" s="129"/>
      <c r="B67" s="138" t="s">
        <v>220</v>
      </c>
      <c r="C67" s="138"/>
      <c r="D67" s="437">
        <f>D28+D41+D64</f>
        <v>-62121</v>
      </c>
      <c r="E67" s="438"/>
    </row>
    <row r="68" spans="1:5" s="122" customFormat="1" ht="18.75" customHeight="1">
      <c r="A68" s="117"/>
      <c r="B68" s="119" t="s">
        <v>221</v>
      </c>
      <c r="C68" s="119"/>
      <c r="D68" s="435">
        <v>5261181</v>
      </c>
      <c r="E68" s="436"/>
    </row>
    <row r="69" spans="1:5" s="122" customFormat="1" ht="18.75" customHeight="1" thickBot="1">
      <c r="A69" s="121"/>
      <c r="B69" s="233" t="s">
        <v>228</v>
      </c>
      <c r="C69" s="120"/>
      <c r="D69" s="435">
        <v>0</v>
      </c>
      <c r="E69" s="436"/>
    </row>
    <row r="70" spans="1:5" s="122" customFormat="1" ht="14.25" thickBot="1">
      <c r="A70" s="139"/>
      <c r="B70" s="140" t="s">
        <v>222</v>
      </c>
      <c r="C70" s="141"/>
      <c r="D70" s="433">
        <f>D67+D68+D69</f>
        <v>5199060</v>
      </c>
      <c r="E70" s="434"/>
    </row>
    <row r="71" spans="1:5" s="62" customFormat="1" ht="18.75" customHeight="1">
      <c r="A71" s="122"/>
      <c r="B71" s="122"/>
      <c r="C71" s="122"/>
      <c r="D71" s="128"/>
      <c r="E71" s="128"/>
    </row>
    <row r="72" spans="1:5" s="62" customFormat="1" ht="18.75" customHeight="1">
      <c r="A72" s="142" t="s">
        <v>88</v>
      </c>
      <c r="D72" s="63"/>
      <c r="E72" s="63"/>
    </row>
    <row r="73" spans="1:5" s="122" customFormat="1" ht="13.5">
      <c r="A73" s="62" t="s">
        <v>63</v>
      </c>
      <c r="B73" s="62"/>
      <c r="C73" s="62"/>
      <c r="D73" s="63"/>
      <c r="E73" s="63"/>
    </row>
    <row r="74" spans="4:5" s="122" customFormat="1" ht="13.5">
      <c r="D74" s="128"/>
      <c r="E74" s="128"/>
    </row>
    <row r="75" spans="1:5" ht="13.5">
      <c r="A75" s="122"/>
      <c r="B75" s="122"/>
      <c r="C75" s="122"/>
      <c r="D75" s="128"/>
      <c r="E75" s="128"/>
    </row>
  </sheetData>
  <sheetProtection/>
  <mergeCells count="66">
    <mergeCell ref="D44:E44"/>
    <mergeCell ref="D45:E45"/>
    <mergeCell ref="D46:E46"/>
    <mergeCell ref="D53:E53"/>
    <mergeCell ref="D48:E48"/>
    <mergeCell ref="D59:E59"/>
    <mergeCell ref="D54:E54"/>
    <mergeCell ref="D55:E55"/>
    <mergeCell ref="D56:E56"/>
    <mergeCell ref="D57:E57"/>
    <mergeCell ref="D70:E70"/>
    <mergeCell ref="D66:E66"/>
    <mergeCell ref="D58:E58"/>
    <mergeCell ref="D61:E61"/>
    <mergeCell ref="D69:E69"/>
    <mergeCell ref="D38:E38"/>
    <mergeCell ref="D67:E67"/>
    <mergeCell ref="D68:E68"/>
    <mergeCell ref="D62:E62"/>
    <mergeCell ref="D63:E63"/>
    <mergeCell ref="D64:E64"/>
    <mergeCell ref="D18:E18"/>
    <mergeCell ref="B43:D43"/>
    <mergeCell ref="D41:E41"/>
    <mergeCell ref="D37:E37"/>
    <mergeCell ref="D47:E47"/>
    <mergeCell ref="D31:E31"/>
    <mergeCell ref="D40:E40"/>
    <mergeCell ref="D34:E34"/>
    <mergeCell ref="D35:E35"/>
    <mergeCell ref="D36:E36"/>
    <mergeCell ref="D12:E12"/>
    <mergeCell ref="D13:E13"/>
    <mergeCell ref="D14:E14"/>
    <mergeCell ref="D15:E15"/>
    <mergeCell ref="D16:E16"/>
    <mergeCell ref="D17:E17"/>
    <mergeCell ref="A1:E1"/>
    <mergeCell ref="A2:E2"/>
    <mergeCell ref="A3:E3"/>
    <mergeCell ref="B5:D5"/>
    <mergeCell ref="D10:E10"/>
    <mergeCell ref="D6:E6"/>
    <mergeCell ref="D7:E7"/>
    <mergeCell ref="D8:E8"/>
    <mergeCell ref="D9:E9"/>
    <mergeCell ref="D11:E11"/>
    <mergeCell ref="D49:E49"/>
    <mergeCell ref="D50:E50"/>
    <mergeCell ref="D52:E52"/>
    <mergeCell ref="D21:E21"/>
    <mergeCell ref="D22:E22"/>
    <mergeCell ref="D25:E25"/>
    <mergeCell ref="D26:E26"/>
    <mergeCell ref="D24:E24"/>
    <mergeCell ref="D27:E27"/>
    <mergeCell ref="D60:E60"/>
    <mergeCell ref="D51:E51"/>
    <mergeCell ref="D19:E19"/>
    <mergeCell ref="D20:E20"/>
    <mergeCell ref="D23:E23"/>
    <mergeCell ref="D28:E28"/>
    <mergeCell ref="B30:D30"/>
    <mergeCell ref="D39:E39"/>
    <mergeCell ref="D33:E33"/>
    <mergeCell ref="D32:E32"/>
  </mergeCells>
  <printOptions horizontalCentered="1"/>
  <pageMargins left="0.5905511811023623" right="0.3937007874015748" top="0.5905511811023623" bottom="0.3937007874015748" header="0.3937007874015748" footer="0.1968503937007874"/>
  <pageSetup fitToHeight="1" fitToWidth="1" horizontalDpi="300" verticalDpi="300" orientation="portrait" paperSize="9" scale="62" r:id="rId2"/>
  <headerFooter alignWithMargins="0">
    <oddHeader>&amp;L&amp;14　　　&amp;A</oddHeader>
  </headerFooter>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N53"/>
  <sheetViews>
    <sheetView zoomScalePageLayoutView="0" workbookViewId="0" topLeftCell="A1">
      <selection activeCell="A1" sqref="A1:N1"/>
    </sheetView>
  </sheetViews>
  <sheetFormatPr defaultColWidth="9.00390625" defaultRowHeight="19.5" customHeight="1"/>
  <cols>
    <col min="1" max="2" width="2.125" style="69" customWidth="1"/>
    <col min="3" max="3" width="28.25390625" style="69" customWidth="1"/>
    <col min="4" max="6" width="14.25390625" style="70" customWidth="1"/>
    <col min="7" max="8" width="2.125" style="71" customWidth="1"/>
    <col min="9" max="9" width="1.75390625" style="71" customWidth="1"/>
    <col min="10" max="10" width="35.00390625" style="71" bestFit="1" customWidth="1"/>
    <col min="11" max="13" width="14.25390625" style="70" customWidth="1"/>
    <col min="14" max="14" width="2.125" style="69" customWidth="1"/>
    <col min="15" max="16384" width="9.00390625" style="69" customWidth="1"/>
  </cols>
  <sheetData>
    <row r="1" spans="1:14" ht="21">
      <c r="A1" s="402" t="s">
        <v>156</v>
      </c>
      <c r="B1" s="402"/>
      <c r="C1" s="402"/>
      <c r="D1" s="402"/>
      <c r="E1" s="402"/>
      <c r="F1" s="402"/>
      <c r="G1" s="402"/>
      <c r="H1" s="402"/>
      <c r="I1" s="402"/>
      <c r="J1" s="402"/>
      <c r="K1" s="402"/>
      <c r="L1" s="402"/>
      <c r="M1" s="402"/>
      <c r="N1" s="402"/>
    </row>
    <row r="2" spans="1:14" ht="19.5" customHeight="1">
      <c r="A2" s="403" t="s">
        <v>358</v>
      </c>
      <c r="B2" s="439"/>
      <c r="C2" s="439"/>
      <c r="D2" s="439"/>
      <c r="E2" s="439"/>
      <c r="F2" s="439"/>
      <c r="G2" s="439"/>
      <c r="H2" s="439"/>
      <c r="I2" s="439"/>
      <c r="J2" s="439"/>
      <c r="K2" s="439"/>
      <c r="L2" s="439"/>
      <c r="M2" s="439"/>
      <c r="N2" s="439"/>
    </row>
    <row r="3" ht="19.5" customHeight="1" thickBot="1">
      <c r="N3" s="72" t="s">
        <v>1</v>
      </c>
    </row>
    <row r="4" spans="1:14" ht="19.5" customHeight="1" thickBot="1">
      <c r="A4" s="440" t="s">
        <v>2</v>
      </c>
      <c r="B4" s="441"/>
      <c r="C4" s="441"/>
      <c r="D4" s="441"/>
      <c r="E4" s="441"/>
      <c r="F4" s="441"/>
      <c r="G4" s="442"/>
      <c r="H4" s="440" t="s">
        <v>3</v>
      </c>
      <c r="I4" s="441"/>
      <c r="J4" s="441"/>
      <c r="K4" s="441"/>
      <c r="L4" s="441"/>
      <c r="M4" s="441"/>
      <c r="N4" s="442"/>
    </row>
    <row r="5" spans="1:14" ht="19.5" customHeight="1">
      <c r="A5" s="73" t="s">
        <v>4</v>
      </c>
      <c r="B5" s="74"/>
      <c r="C5" s="74"/>
      <c r="D5" s="75"/>
      <c r="E5" s="75"/>
      <c r="F5" s="75"/>
      <c r="G5" s="76"/>
      <c r="H5" s="77" t="s">
        <v>5</v>
      </c>
      <c r="I5" s="78"/>
      <c r="J5" s="78"/>
      <c r="K5" s="75"/>
      <c r="L5" s="75"/>
      <c r="M5" s="75"/>
      <c r="N5" s="79"/>
    </row>
    <row r="6" spans="1:14" ht="19.5" customHeight="1">
      <c r="A6" s="80" t="s">
        <v>6</v>
      </c>
      <c r="B6" s="74"/>
      <c r="C6" s="74"/>
      <c r="D6" s="75"/>
      <c r="E6" s="75"/>
      <c r="F6" s="75"/>
      <c r="G6" s="76"/>
      <c r="H6" s="81" t="s">
        <v>7</v>
      </c>
      <c r="I6" s="78"/>
      <c r="J6" s="78"/>
      <c r="K6" s="75"/>
      <c r="L6" s="75"/>
      <c r="M6" s="75"/>
      <c r="N6" s="79"/>
    </row>
    <row r="7" spans="1:14" ht="19.5" customHeight="1">
      <c r="A7" s="80"/>
      <c r="B7" s="74" t="s">
        <v>8</v>
      </c>
      <c r="C7" s="74"/>
      <c r="D7" s="75"/>
      <c r="E7" s="75"/>
      <c r="F7" s="75"/>
      <c r="G7" s="76"/>
      <c r="H7" s="81"/>
      <c r="I7" s="78" t="s">
        <v>157</v>
      </c>
      <c r="J7" s="78"/>
      <c r="K7" s="75"/>
      <c r="L7" s="75"/>
      <c r="M7" s="75"/>
      <c r="N7" s="79"/>
    </row>
    <row r="8" spans="1:14" ht="19.5" customHeight="1">
      <c r="A8" s="80"/>
      <c r="B8" s="74"/>
      <c r="C8" s="74" t="s">
        <v>10</v>
      </c>
      <c r="D8" s="82">
        <v>9655776</v>
      </c>
      <c r="E8" s="75"/>
      <c r="F8" s="75"/>
      <c r="G8" s="76"/>
      <c r="H8" s="81"/>
      <c r="I8" s="78"/>
      <c r="J8" s="78" t="s">
        <v>158</v>
      </c>
      <c r="K8" s="82">
        <v>3960166</v>
      </c>
      <c r="L8" s="75"/>
      <c r="M8" s="75"/>
      <c r="N8" s="79"/>
    </row>
    <row r="9" spans="1:14" ht="19.5" customHeight="1">
      <c r="A9" s="80"/>
      <c r="B9" s="74"/>
      <c r="C9" s="74" t="s">
        <v>11</v>
      </c>
      <c r="D9" s="83">
        <v>2916885</v>
      </c>
      <c r="E9" s="75"/>
      <c r="F9" s="75"/>
      <c r="G9" s="76"/>
      <c r="H9" s="81"/>
      <c r="I9" s="78"/>
      <c r="J9" s="78" t="s">
        <v>159</v>
      </c>
      <c r="K9" s="83">
        <v>705315</v>
      </c>
      <c r="L9" s="75"/>
      <c r="M9" s="75"/>
      <c r="N9" s="79"/>
    </row>
    <row r="10" spans="1:14" ht="19.5" customHeight="1">
      <c r="A10" s="80"/>
      <c r="B10" s="74"/>
      <c r="C10" s="74" t="s">
        <v>13</v>
      </c>
      <c r="D10" s="83">
        <v>308856</v>
      </c>
      <c r="E10" s="75"/>
      <c r="F10" s="75"/>
      <c r="G10" s="76"/>
      <c r="H10" s="81"/>
      <c r="I10" s="78"/>
      <c r="J10" s="78" t="s">
        <v>160</v>
      </c>
      <c r="K10" s="75"/>
      <c r="L10" s="84">
        <f>SUM(K8:K9)</f>
        <v>4665481</v>
      </c>
      <c r="M10" s="75"/>
      <c r="N10" s="79"/>
    </row>
    <row r="11" spans="1:14" ht="19.5" customHeight="1">
      <c r="A11" s="80"/>
      <c r="B11" s="74"/>
      <c r="C11" s="74" t="s">
        <v>14</v>
      </c>
      <c r="D11" s="83">
        <v>2226296</v>
      </c>
      <c r="E11" s="75"/>
      <c r="F11" s="75"/>
      <c r="G11" s="76"/>
      <c r="H11" s="81"/>
      <c r="I11" s="78" t="s">
        <v>161</v>
      </c>
      <c r="J11" s="78"/>
      <c r="K11" s="75"/>
      <c r="L11" s="75"/>
      <c r="M11" s="75"/>
      <c r="N11" s="79"/>
    </row>
    <row r="12" spans="1:14" ht="19.5" customHeight="1">
      <c r="A12" s="80"/>
      <c r="B12" s="74"/>
      <c r="C12" s="74" t="s">
        <v>16</v>
      </c>
      <c r="D12" s="83">
        <v>15995109</v>
      </c>
      <c r="E12" s="75"/>
      <c r="F12" s="75"/>
      <c r="G12" s="76"/>
      <c r="H12" s="81"/>
      <c r="I12" s="78"/>
      <c r="J12" s="78" t="s">
        <v>162</v>
      </c>
      <c r="K12" s="82">
        <v>11149</v>
      </c>
      <c r="L12" s="75"/>
      <c r="M12" s="75"/>
      <c r="N12" s="79"/>
    </row>
    <row r="13" spans="1:14" ht="19.5" customHeight="1">
      <c r="A13" s="80"/>
      <c r="B13" s="74"/>
      <c r="C13" s="74" t="s">
        <v>17</v>
      </c>
      <c r="D13" s="83">
        <v>414885</v>
      </c>
      <c r="E13" s="75"/>
      <c r="F13" s="75"/>
      <c r="G13" s="76"/>
      <c r="H13" s="81"/>
      <c r="I13" s="78"/>
      <c r="J13" s="78" t="s">
        <v>163</v>
      </c>
      <c r="K13" s="82">
        <v>0</v>
      </c>
      <c r="L13" s="75"/>
      <c r="M13" s="75"/>
      <c r="N13" s="79"/>
    </row>
    <row r="14" spans="1:14" ht="19.5" customHeight="1">
      <c r="A14" s="80"/>
      <c r="B14" s="74"/>
      <c r="C14" s="74" t="s">
        <v>18</v>
      </c>
      <c r="D14" s="83">
        <v>1893487</v>
      </c>
      <c r="E14" s="75"/>
      <c r="F14" s="75"/>
      <c r="G14" s="76"/>
      <c r="H14" s="81"/>
      <c r="I14" s="78"/>
      <c r="J14" s="78" t="s">
        <v>164</v>
      </c>
      <c r="K14" s="83">
        <v>1290225</v>
      </c>
      <c r="L14" s="75"/>
      <c r="M14" s="75"/>
      <c r="N14" s="79"/>
    </row>
    <row r="15" spans="1:14" ht="19.5" customHeight="1">
      <c r="A15" s="80"/>
      <c r="B15" s="74"/>
      <c r="C15" s="74" t="s">
        <v>165</v>
      </c>
      <c r="D15" s="83">
        <v>0</v>
      </c>
      <c r="E15" s="75"/>
      <c r="F15" s="75"/>
      <c r="G15" s="76"/>
      <c r="H15" s="81"/>
      <c r="I15" s="78"/>
      <c r="J15" s="78" t="s">
        <v>166</v>
      </c>
      <c r="K15" s="75"/>
      <c r="L15" s="75">
        <f>SUM(K12:K14)</f>
        <v>1301374</v>
      </c>
      <c r="M15" s="75"/>
      <c r="N15" s="79"/>
    </row>
    <row r="16" spans="1:14" ht="19.5" customHeight="1">
      <c r="A16" s="80"/>
      <c r="B16" s="74"/>
      <c r="C16" s="74" t="s">
        <v>167</v>
      </c>
      <c r="D16" s="83">
        <v>0</v>
      </c>
      <c r="E16" s="75"/>
      <c r="F16" s="75"/>
      <c r="G16" s="76"/>
      <c r="H16" s="81"/>
      <c r="I16" s="78" t="s">
        <v>168</v>
      </c>
      <c r="J16" s="78"/>
      <c r="K16" s="75"/>
      <c r="L16" s="82">
        <v>822404</v>
      </c>
      <c r="M16" s="75"/>
      <c r="N16" s="79"/>
    </row>
    <row r="17" spans="1:14" ht="19.5" customHeight="1">
      <c r="A17" s="80"/>
      <c r="B17" s="74"/>
      <c r="C17" s="231" t="s">
        <v>231</v>
      </c>
      <c r="D17" s="75"/>
      <c r="E17" s="84">
        <f>SUM(D8:D16)</f>
        <v>33411294</v>
      </c>
      <c r="F17" s="75"/>
      <c r="G17" s="76"/>
      <c r="H17" s="81"/>
      <c r="I17" s="78" t="s">
        <v>169</v>
      </c>
      <c r="J17" s="78"/>
      <c r="K17" s="75"/>
      <c r="L17" s="85">
        <f>SUM(L18:L19)</f>
        <v>1176235</v>
      </c>
      <c r="M17" s="75"/>
      <c r="N17" s="79"/>
    </row>
    <row r="18" spans="1:14" ht="19.5" customHeight="1">
      <c r="A18" s="80"/>
      <c r="B18" s="231" t="s">
        <v>232</v>
      </c>
      <c r="C18" s="231"/>
      <c r="D18" s="75"/>
      <c r="E18" s="82">
        <v>42016</v>
      </c>
      <c r="F18" s="75"/>
      <c r="G18" s="76"/>
      <c r="H18" s="81"/>
      <c r="I18" s="78"/>
      <c r="J18" s="86" t="s">
        <v>170</v>
      </c>
      <c r="K18" s="75"/>
      <c r="L18" s="83">
        <v>508386</v>
      </c>
      <c r="M18" s="75"/>
      <c r="N18" s="79"/>
    </row>
    <row r="19" spans="1:14" ht="19.5" customHeight="1">
      <c r="A19" s="80"/>
      <c r="B19" s="231" t="s">
        <v>233</v>
      </c>
      <c r="C19" s="74"/>
      <c r="D19" s="75"/>
      <c r="E19" s="83">
        <v>8902</v>
      </c>
      <c r="F19" s="75"/>
      <c r="G19" s="76"/>
      <c r="H19" s="81"/>
      <c r="I19" s="78"/>
      <c r="J19" s="86" t="s">
        <v>122</v>
      </c>
      <c r="K19" s="75"/>
      <c r="L19" s="83">
        <v>667849</v>
      </c>
      <c r="M19" s="75"/>
      <c r="N19" s="79"/>
    </row>
    <row r="20" spans="1:14" ht="19.5" customHeight="1" thickBot="1">
      <c r="A20" s="80"/>
      <c r="B20" s="74" t="s">
        <v>22</v>
      </c>
      <c r="C20" s="74"/>
      <c r="D20" s="75"/>
      <c r="E20" s="75"/>
      <c r="F20" s="87">
        <f>SUM(E17:E19)</f>
        <v>33462212</v>
      </c>
      <c r="G20" s="76"/>
      <c r="H20" s="81"/>
      <c r="I20" s="78" t="s">
        <v>171</v>
      </c>
      <c r="J20" s="78"/>
      <c r="K20" s="75"/>
      <c r="L20" s="83">
        <v>0</v>
      </c>
      <c r="M20" s="75"/>
      <c r="N20" s="79"/>
    </row>
    <row r="21" spans="1:14" ht="19.5" customHeight="1" thickBot="1">
      <c r="A21" s="80"/>
      <c r="B21" s="74"/>
      <c r="C21" s="74"/>
      <c r="D21" s="75"/>
      <c r="E21" s="75"/>
      <c r="F21" s="75"/>
      <c r="G21" s="76"/>
      <c r="H21" s="81"/>
      <c r="I21" s="78" t="s">
        <v>19</v>
      </c>
      <c r="J21" s="78"/>
      <c r="K21" s="75"/>
      <c r="L21" s="75"/>
      <c r="M21" s="87">
        <f>SUM(L10,L15:L17,L20)</f>
        <v>7965494</v>
      </c>
      <c r="N21" s="79"/>
    </row>
    <row r="22" spans="1:14" ht="19.5" customHeight="1">
      <c r="A22" s="80" t="s">
        <v>23</v>
      </c>
      <c r="B22" s="74"/>
      <c r="C22" s="74"/>
      <c r="D22" s="75"/>
      <c r="E22" s="75"/>
      <c r="F22" s="75"/>
      <c r="G22" s="76"/>
      <c r="H22" s="81"/>
      <c r="I22" s="78"/>
      <c r="J22" s="78"/>
      <c r="K22" s="75"/>
      <c r="L22" s="75"/>
      <c r="M22" s="75"/>
      <c r="N22" s="79"/>
    </row>
    <row r="23" spans="1:14" ht="19.5" customHeight="1">
      <c r="A23" s="80"/>
      <c r="B23" s="74" t="s">
        <v>25</v>
      </c>
      <c r="C23" s="74"/>
      <c r="D23" s="75"/>
      <c r="E23" s="82">
        <v>51118</v>
      </c>
      <c r="F23" s="75"/>
      <c r="G23" s="76"/>
      <c r="H23" s="81" t="s">
        <v>21</v>
      </c>
      <c r="I23" s="78"/>
      <c r="J23" s="78"/>
      <c r="K23" s="75"/>
      <c r="L23" s="75"/>
      <c r="M23" s="75"/>
      <c r="N23" s="79"/>
    </row>
    <row r="24" spans="1:14" ht="19.5" customHeight="1">
      <c r="A24" s="80"/>
      <c r="B24" s="74" t="s">
        <v>29</v>
      </c>
      <c r="C24" s="74"/>
      <c r="D24" s="75"/>
      <c r="E24" s="83">
        <v>101238</v>
      </c>
      <c r="F24" s="75"/>
      <c r="G24" s="76"/>
      <c r="H24" s="81"/>
      <c r="I24" s="78" t="s">
        <v>172</v>
      </c>
      <c r="J24" s="78"/>
      <c r="K24" s="75"/>
      <c r="L24" s="75"/>
      <c r="M24" s="75"/>
      <c r="N24" s="79"/>
    </row>
    <row r="25" spans="1:14" ht="19.5" customHeight="1">
      <c r="A25" s="80"/>
      <c r="B25" s="74" t="s">
        <v>31</v>
      </c>
      <c r="C25" s="74"/>
      <c r="D25" s="75"/>
      <c r="E25" s="83">
        <v>7709540</v>
      </c>
      <c r="F25" s="75"/>
      <c r="G25" s="76"/>
      <c r="H25" s="81"/>
      <c r="I25" s="78"/>
      <c r="J25" s="78" t="s">
        <v>173</v>
      </c>
      <c r="K25" s="82">
        <v>524638</v>
      </c>
      <c r="L25" s="75"/>
      <c r="M25" s="75"/>
      <c r="N25" s="79"/>
    </row>
    <row r="26" spans="1:14" ht="19.5" customHeight="1">
      <c r="A26" s="80"/>
      <c r="B26" s="74" t="s">
        <v>174</v>
      </c>
      <c r="C26" s="74"/>
      <c r="D26" s="75"/>
      <c r="E26" s="83">
        <v>10255</v>
      </c>
      <c r="F26" s="75"/>
      <c r="G26" s="76"/>
      <c r="H26" s="81"/>
      <c r="I26" s="78"/>
      <c r="J26" s="78" t="s">
        <v>175</v>
      </c>
      <c r="K26" s="83">
        <v>0</v>
      </c>
      <c r="L26" s="75"/>
      <c r="M26" s="75"/>
      <c r="N26" s="79"/>
    </row>
    <row r="27" spans="1:14" ht="19.5" customHeight="1">
      <c r="A27" s="80"/>
      <c r="B27" s="74" t="s">
        <v>171</v>
      </c>
      <c r="C27" s="74"/>
      <c r="D27" s="75"/>
      <c r="E27" s="83">
        <v>0</v>
      </c>
      <c r="F27" s="75"/>
      <c r="G27" s="76"/>
      <c r="H27" s="81"/>
      <c r="I27" s="78"/>
      <c r="J27" s="78" t="s">
        <v>176</v>
      </c>
      <c r="K27" s="75"/>
      <c r="L27" s="84">
        <f>SUM(K25:K26)</f>
        <v>524638</v>
      </c>
      <c r="M27" s="75"/>
      <c r="N27" s="79"/>
    </row>
    <row r="28" spans="1:14" ht="19.5" customHeight="1">
      <c r="A28" s="80"/>
      <c r="B28" s="74" t="s">
        <v>177</v>
      </c>
      <c r="C28" s="74"/>
      <c r="D28" s="75"/>
      <c r="E28" s="83">
        <v>-249</v>
      </c>
      <c r="F28" s="75"/>
      <c r="G28" s="76"/>
      <c r="H28" s="81"/>
      <c r="I28" s="78" t="s">
        <v>178</v>
      </c>
      <c r="J28" s="78"/>
      <c r="K28" s="75"/>
      <c r="L28" s="83">
        <v>74000</v>
      </c>
      <c r="M28" s="75"/>
      <c r="N28" s="79"/>
    </row>
    <row r="29" spans="1:14" ht="19.5" customHeight="1" thickBot="1">
      <c r="A29" s="80"/>
      <c r="B29" s="74" t="s">
        <v>36</v>
      </c>
      <c r="C29" s="74"/>
      <c r="D29" s="75"/>
      <c r="E29" s="75"/>
      <c r="F29" s="87">
        <f>SUM(E23:E28)</f>
        <v>7871902</v>
      </c>
      <c r="G29" s="76"/>
      <c r="H29" s="81"/>
      <c r="I29" s="78" t="s">
        <v>24</v>
      </c>
      <c r="J29" s="78"/>
      <c r="K29" s="75"/>
      <c r="L29" s="83">
        <v>217052</v>
      </c>
      <c r="M29" s="75"/>
      <c r="N29" s="79"/>
    </row>
    <row r="30" spans="1:14" ht="19.5" customHeight="1">
      <c r="A30" s="80"/>
      <c r="B30" s="74"/>
      <c r="C30" s="74"/>
      <c r="D30" s="75"/>
      <c r="E30" s="75"/>
      <c r="F30" s="75"/>
      <c r="G30" s="76"/>
      <c r="H30" s="81"/>
      <c r="I30" s="78" t="s">
        <v>26</v>
      </c>
      <c r="J30" s="78"/>
      <c r="K30" s="75"/>
      <c r="L30" s="83">
        <v>80636</v>
      </c>
      <c r="M30" s="75"/>
      <c r="N30" s="79"/>
    </row>
    <row r="31" spans="1:14" ht="19.5" customHeight="1">
      <c r="A31" s="80"/>
      <c r="B31" s="74"/>
      <c r="C31" s="74"/>
      <c r="D31" s="75"/>
      <c r="E31" s="75"/>
      <c r="F31" s="75"/>
      <c r="G31" s="76"/>
      <c r="H31" s="81"/>
      <c r="I31" s="78" t="s">
        <v>27</v>
      </c>
      <c r="J31" s="78"/>
      <c r="K31" s="75"/>
      <c r="L31" s="83">
        <v>38888</v>
      </c>
      <c r="M31" s="75"/>
      <c r="N31" s="79"/>
    </row>
    <row r="32" spans="1:14" ht="19.5" customHeight="1">
      <c r="A32" s="80" t="s">
        <v>37</v>
      </c>
      <c r="B32" s="74"/>
      <c r="C32" s="74"/>
      <c r="D32" s="75"/>
      <c r="E32" s="75"/>
      <c r="F32" s="75"/>
      <c r="G32" s="76"/>
      <c r="H32" s="81"/>
      <c r="I32" s="78" t="s">
        <v>179</v>
      </c>
      <c r="J32" s="78"/>
      <c r="K32" s="75"/>
      <c r="L32" s="83">
        <v>59830</v>
      </c>
      <c r="M32" s="75"/>
      <c r="N32" s="79"/>
    </row>
    <row r="33" spans="1:14" ht="19.5" customHeight="1" thickBot="1">
      <c r="A33" s="80"/>
      <c r="B33" s="74" t="s">
        <v>180</v>
      </c>
      <c r="C33" s="74"/>
      <c r="D33" s="75"/>
      <c r="E33" s="82">
        <v>5512445</v>
      </c>
      <c r="F33" s="75"/>
      <c r="G33" s="76"/>
      <c r="H33" s="81"/>
      <c r="I33" s="78" t="s">
        <v>28</v>
      </c>
      <c r="J33" s="78"/>
      <c r="K33" s="75"/>
      <c r="L33" s="75"/>
      <c r="M33" s="87">
        <f>SUM(L24:L32)</f>
        <v>995044</v>
      </c>
      <c r="N33" s="79"/>
    </row>
    <row r="34" spans="1:14" ht="19.5" customHeight="1">
      <c r="A34" s="80"/>
      <c r="B34" s="74" t="s">
        <v>38</v>
      </c>
      <c r="C34" s="74"/>
      <c r="D34" s="75"/>
      <c r="E34" s="83">
        <v>9142</v>
      </c>
      <c r="F34" s="75"/>
      <c r="G34" s="76"/>
      <c r="H34" s="81"/>
      <c r="I34" s="78"/>
      <c r="J34" s="78"/>
      <c r="K34" s="75"/>
      <c r="L34" s="75"/>
      <c r="M34" s="75"/>
      <c r="N34" s="79"/>
    </row>
    <row r="35" spans="1:14" ht="19.5" customHeight="1" thickBot="1">
      <c r="A35" s="80"/>
      <c r="B35" s="74" t="s">
        <v>181</v>
      </c>
      <c r="C35" s="74"/>
      <c r="D35" s="75"/>
      <c r="E35" s="83">
        <v>0</v>
      </c>
      <c r="F35" s="75"/>
      <c r="G35" s="76"/>
      <c r="H35" s="81"/>
      <c r="I35" s="88" t="s">
        <v>30</v>
      </c>
      <c r="J35" s="78"/>
      <c r="K35" s="75"/>
      <c r="L35" s="75"/>
      <c r="M35" s="87">
        <f>M21+M33</f>
        <v>8960538</v>
      </c>
      <c r="N35" s="79"/>
    </row>
    <row r="36" spans="1:14" ht="19.5" customHeight="1">
      <c r="A36" s="80"/>
      <c r="B36" s="74" t="s">
        <v>182</v>
      </c>
      <c r="C36" s="74"/>
      <c r="D36" s="75"/>
      <c r="E36" s="83">
        <v>302654</v>
      </c>
      <c r="F36" s="75"/>
      <c r="G36" s="76"/>
      <c r="H36" s="81"/>
      <c r="I36" s="88"/>
      <c r="J36" s="78"/>
      <c r="K36" s="75"/>
      <c r="L36" s="75"/>
      <c r="M36" s="75"/>
      <c r="N36" s="79"/>
    </row>
    <row r="37" spans="1:14" ht="19.5" customHeight="1">
      <c r="A37" s="80"/>
      <c r="B37" s="74" t="s">
        <v>35</v>
      </c>
      <c r="C37" s="74"/>
      <c r="D37" s="75"/>
      <c r="E37" s="83">
        <v>-179</v>
      </c>
      <c r="F37" s="75"/>
      <c r="G37" s="76"/>
      <c r="H37" s="247" t="s">
        <v>33</v>
      </c>
      <c r="I37" s="152"/>
      <c r="J37" s="152"/>
      <c r="K37" s="150"/>
      <c r="L37" s="156">
        <v>17770266</v>
      </c>
      <c r="M37" s="75"/>
      <c r="N37" s="79"/>
    </row>
    <row r="38" spans="1:14" ht="19.5" customHeight="1" thickBot="1">
      <c r="A38" s="80"/>
      <c r="B38" s="74" t="s">
        <v>39</v>
      </c>
      <c r="C38" s="74"/>
      <c r="D38" s="75"/>
      <c r="E38" s="75"/>
      <c r="F38" s="87">
        <f>SUM(E33:E37)</f>
        <v>5824062</v>
      </c>
      <c r="G38" s="76"/>
      <c r="H38" s="247" t="s">
        <v>34</v>
      </c>
      <c r="I38" s="152"/>
      <c r="J38" s="152"/>
      <c r="K38" s="150"/>
      <c r="L38" s="157">
        <v>17921361</v>
      </c>
      <c r="M38" s="150"/>
      <c r="N38" s="79"/>
    </row>
    <row r="39" spans="1:14" ht="19.5" customHeight="1">
      <c r="A39" s="80"/>
      <c r="B39" s="74"/>
      <c r="C39" s="74"/>
      <c r="D39" s="75"/>
      <c r="E39" s="75"/>
      <c r="F39" s="75"/>
      <c r="G39" s="76"/>
      <c r="H39" s="247" t="s">
        <v>349</v>
      </c>
      <c r="I39" s="152"/>
      <c r="J39" s="152"/>
      <c r="K39" s="150"/>
      <c r="L39" s="157">
        <v>0</v>
      </c>
      <c r="M39" s="150"/>
      <c r="N39" s="79"/>
    </row>
    <row r="40" spans="1:14" ht="19.5" customHeight="1">
      <c r="A40" s="80"/>
      <c r="B40" s="74"/>
      <c r="C40" s="74"/>
      <c r="D40" s="75"/>
      <c r="E40" s="75"/>
      <c r="F40" s="75"/>
      <c r="G40" s="76"/>
      <c r="H40" s="247" t="s">
        <v>348</v>
      </c>
      <c r="L40" s="157">
        <v>2642143</v>
      </c>
      <c r="M40" s="150"/>
      <c r="N40" s="79"/>
    </row>
    <row r="41" spans="1:14" ht="19.5" customHeight="1" thickBot="1">
      <c r="A41" s="80" t="s">
        <v>183</v>
      </c>
      <c r="B41" s="74"/>
      <c r="C41" s="74"/>
      <c r="D41" s="75"/>
      <c r="E41" s="75"/>
      <c r="F41" s="89">
        <v>156729</v>
      </c>
      <c r="G41" s="76"/>
      <c r="H41" s="247" t="s">
        <v>184</v>
      </c>
      <c r="I41" s="147"/>
      <c r="J41" s="152"/>
      <c r="K41" s="150"/>
      <c r="L41" s="157">
        <v>20597</v>
      </c>
      <c r="M41" s="146"/>
      <c r="N41" s="79"/>
    </row>
    <row r="42" spans="1:14" ht="19.5" customHeight="1" thickBot="1">
      <c r="A42" s="80"/>
      <c r="B42" s="74"/>
      <c r="C42" s="74"/>
      <c r="D42" s="75"/>
      <c r="E42" s="75"/>
      <c r="F42" s="75"/>
      <c r="G42" s="76"/>
      <c r="H42" s="155"/>
      <c r="I42" s="88" t="s">
        <v>58</v>
      </c>
      <c r="J42" s="152"/>
      <c r="K42" s="150"/>
      <c r="L42" s="150"/>
      <c r="M42" s="161">
        <f>SUM(L37:L41)</f>
        <v>38354367</v>
      </c>
      <c r="N42" s="79"/>
    </row>
    <row r="43" spans="1:14" ht="19.5" customHeight="1">
      <c r="A43" s="80"/>
      <c r="B43" s="74"/>
      <c r="C43" s="74"/>
      <c r="D43" s="75"/>
      <c r="E43" s="75"/>
      <c r="F43" s="75"/>
      <c r="G43" s="76"/>
      <c r="H43" s="81"/>
      <c r="N43" s="79"/>
    </row>
    <row r="44" spans="1:14" ht="19.5" customHeight="1">
      <c r="A44" s="80"/>
      <c r="B44" s="74"/>
      <c r="C44" s="74"/>
      <c r="D44" s="75"/>
      <c r="E44" s="75"/>
      <c r="F44" s="75"/>
      <c r="G44" s="76"/>
      <c r="H44" s="81"/>
      <c r="I44" s="88"/>
      <c r="J44" s="78"/>
      <c r="K44" s="75"/>
      <c r="L44" s="75"/>
      <c r="M44" s="75"/>
      <c r="N44" s="79"/>
    </row>
    <row r="45" spans="1:14" ht="19.5" customHeight="1" thickBot="1">
      <c r="A45" s="80"/>
      <c r="B45" s="90" t="s">
        <v>40</v>
      </c>
      <c r="C45" s="74"/>
      <c r="D45" s="75"/>
      <c r="E45" s="75"/>
      <c r="F45" s="87">
        <f>F20+F29+F38+F41</f>
        <v>47314905</v>
      </c>
      <c r="G45" s="76"/>
      <c r="H45" s="81"/>
      <c r="I45" s="88" t="s">
        <v>185</v>
      </c>
      <c r="J45" s="78"/>
      <c r="K45" s="75"/>
      <c r="L45" s="75"/>
      <c r="M45" s="87">
        <f>M35+M42</f>
        <v>47314905</v>
      </c>
      <c r="N45" s="79"/>
    </row>
    <row r="46" spans="1:14" ht="19.5" customHeight="1" thickBot="1">
      <c r="A46" s="91"/>
      <c r="B46" s="92"/>
      <c r="C46" s="92"/>
      <c r="D46" s="87"/>
      <c r="E46" s="87"/>
      <c r="F46" s="87"/>
      <c r="G46" s="93"/>
      <c r="H46" s="94"/>
      <c r="I46" s="95"/>
      <c r="J46" s="95"/>
      <c r="K46" s="87"/>
      <c r="L46" s="87"/>
      <c r="M46" s="87"/>
      <c r="N46" s="96"/>
    </row>
    <row r="47" spans="1:14" ht="19.5" customHeight="1">
      <c r="A47" s="74"/>
      <c r="B47" s="74"/>
      <c r="C47" s="74"/>
      <c r="D47" s="75"/>
      <c r="E47" s="75"/>
      <c r="F47" s="75"/>
      <c r="G47" s="78"/>
      <c r="H47" s="78"/>
      <c r="I47" s="78"/>
      <c r="J47" s="78"/>
      <c r="K47" s="97"/>
      <c r="L47" s="75"/>
      <c r="M47" s="75"/>
      <c r="N47" s="74"/>
    </row>
    <row r="48" spans="1:12" ht="19.5" customHeight="1">
      <c r="A48" s="325" t="s">
        <v>350</v>
      </c>
      <c r="E48" s="71"/>
      <c r="F48" s="70" t="s">
        <v>12</v>
      </c>
      <c r="K48" s="82">
        <v>0</v>
      </c>
      <c r="L48" s="70" t="s">
        <v>41</v>
      </c>
    </row>
    <row r="49" spans="5:12" ht="19.5" customHeight="1">
      <c r="E49" s="71"/>
      <c r="F49" s="70" t="s">
        <v>186</v>
      </c>
      <c r="K49" s="83">
        <v>0</v>
      </c>
      <c r="L49" s="70" t="s">
        <v>42</v>
      </c>
    </row>
    <row r="50" spans="4:13" s="225" customFormat="1" ht="19.5" customHeight="1">
      <c r="D50" s="226"/>
      <c r="E50" s="227"/>
      <c r="F50" s="226" t="s">
        <v>187</v>
      </c>
      <c r="G50" s="227"/>
      <c r="H50" s="227"/>
      <c r="I50" s="227"/>
      <c r="J50" s="227"/>
      <c r="K50" s="228">
        <v>0</v>
      </c>
      <c r="L50" s="226" t="s">
        <v>188</v>
      </c>
      <c r="M50" s="226"/>
    </row>
    <row r="51" spans="5:12" ht="19.5" customHeight="1">
      <c r="E51" s="71"/>
      <c r="F51" s="70" t="s">
        <v>15</v>
      </c>
      <c r="K51" s="83">
        <v>0</v>
      </c>
      <c r="L51" s="70" t="s">
        <v>189</v>
      </c>
    </row>
    <row r="52" ht="19.5" customHeight="1">
      <c r="A52" s="325" t="s">
        <v>366</v>
      </c>
    </row>
    <row r="53" ht="19.5" customHeight="1">
      <c r="A53" s="325" t="s">
        <v>367</v>
      </c>
    </row>
  </sheetData>
  <sheetProtection/>
  <mergeCells count="4">
    <mergeCell ref="A1:N1"/>
    <mergeCell ref="A2:N2"/>
    <mergeCell ref="A4:G4"/>
    <mergeCell ref="H4:N4"/>
  </mergeCells>
  <printOptions horizontalCentered="1"/>
  <pageMargins left="0.984251968503937" right="0.3937007874015748" top="0.5905511811023623" bottom="0.3937007874015748" header="0.3937007874015748" footer="0.1968503937007874"/>
  <pageSetup fitToHeight="1" fitToWidth="1" horizontalDpi="600" verticalDpi="600" orientation="portrait" paperSize="9" scale="55" r:id="rId1"/>
  <headerFooter alignWithMargins="0">
    <oddHeader>&amp;L&amp;14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 </cp:lastModifiedBy>
  <cp:lastPrinted>2017-03-18T01:00:38Z</cp:lastPrinted>
  <dcterms:created xsi:type="dcterms:W3CDTF">2007-06-26T02:26:03Z</dcterms:created>
  <dcterms:modified xsi:type="dcterms:W3CDTF">2017-03-27T05:47:34Z</dcterms:modified>
  <cp:category/>
  <cp:version/>
  <cp:contentType/>
  <cp:contentStatus/>
</cp:coreProperties>
</file>