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tr-lgshare.lg.vill.tanohata.iwate.jp\01_総務課\財政班\117　県照会関係\R06県照会関係\2025-03-04　【照会】　令和５年度財政状況資料集の作成等\確認依頼事項①\"/>
    </mc:Choice>
  </mc:AlternateContent>
  <xr:revisionPtr revIDLastSave="0" documentId="13_ncr:1_{4BDAECCC-0B7E-4045-8E30-FE7B765CE08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AM36" i="10"/>
  <c r="C36" i="10"/>
  <c r="AM35" i="10"/>
  <c r="C35"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c r="CO35" i="10" s="1"/>
  <c r="CO36" i="10" s="1"/>
</calcChain>
</file>

<file path=xl/sharedStrings.xml><?xml version="1.0" encoding="utf-8"?>
<sst xmlns="http://schemas.openxmlformats.org/spreadsheetml/2006/main" count="1095" uniqueCount="565">
  <si>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</si>
  <si>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</si>
  <si>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</si>
  <si>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</si>
  <si>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</si>
  <si>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</si>
  <si>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</si>
  <si>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</si>
  <si>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</si>
  <si>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</si>
  <si>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</si>
  <si>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</si>
  <si>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</si>
  <si>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</si>
  <si>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</si>
  <si>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</si>
  <si>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</si>
  <si>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</si>
  <si>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</si>
  <si>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</si>
  <si>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</si>
  <si>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</si>
  <si>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</si>
  <si>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</si>
  <si>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</si>
  <si>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</si>
  <si>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</si>
  <si>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</si>
  <si>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</si>
  <si>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</si>
  <si>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</si>
  <si>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</si>
  <si>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</si>
  <si>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</si>
  <si>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</si>
  <si>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</si>
  <si>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</si>
  <si>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</si>
  <si>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</si>
  <si>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</si>
  <si>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</si>
  <si>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</si>
  <si>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</si>
  <si>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</si>
  <si>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</si>
  <si>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</si>
  <si>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</si>
  <si>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</si>
  <si>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</si>
  <si>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</si>
  <si>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</si>
  <si>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</si>
  <si>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</si>
  <si>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</si>
  <si>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</si>
  <si>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</si>
  <si>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</si>
  <si>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</si>
  <si>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</si>
  <si>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</si>
  <si>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</si>
  <si>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</si>
  <si>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</si>
  <si>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</si>
  <si>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</si>
  <si>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</si>
  <si>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</si>
  <si>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</si>
  <si>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</si>
  <si>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</si>
  <si>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</si>
  <si>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</si>
  <si>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</si>
  <si>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</si>
  <si>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</si>
  <si>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</si>
  <si>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</si>
  <si>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</si>
  <si>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</si>
  <si>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</si>
  <si>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</si>
  <si>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</si>
  <si>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</si>
  <si>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</si>
  <si>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</si>
  <si>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</si>
  <si>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</si>
  <si>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</si>
  <si>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</si>
  <si>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</si>
  <si>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</si>
  <si>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</si>
  <si>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</si>
  <si>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</si>
  <si>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田野畑村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</si>
  <si>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</si>
  <si>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</si>
  <si>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</si>
  <si>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</si>
  <si>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</si>
  <si>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</si>
  <si>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</si>
  <si>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</si>
  <si>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</si>
  <si>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</si>
  <si>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</si>
  <si>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</si>
  <si>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</si>
  <si>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</si>
  <si>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</si>
  <si>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</si>
  <si>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</si>
  <si>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</si>
  <si>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</si>
  <si>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</si>
  <si>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</si>
  <si>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</si>
  <si>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</si>
  <si>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</si>
  <si>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</si>
  <si>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</si>
  <si>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</si>
  <si>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</si>
  <si>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</si>
  <si>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</si>
  <si>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</si>
  <si>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</si>
  <si>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</si>
  <si>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</si>
  <si>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</si>
  <si>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</si>
  <si>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</si>
  <si>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</si>
  <si>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</si>
  <si>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</si>
  <si>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</si>
  <si>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</si>
  <si>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</si>
  <si>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</si>
  <si>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</si>
  <si>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</si>
  <si>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</si>
  <si>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</si>
  <si>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</si>
  <si>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</si>
  <si>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</si>
  <si>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</si>
  <si>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</si>
  <si>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</si>
  <si>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</si>
  <si>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</si>
  <si>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</si>
  <si>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</si>
  <si>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</si>
  <si>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</si>
  <si>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</si>
  <si>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</si>
  <si>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</si>
  <si>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</si>
  <si>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</si>
  <si>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</si>
  <si>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</si>
  <si>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</si>
  <si>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</si>
  <si>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</si>
  <si>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</si>
  <si>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</si>
  <si>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</si>
  <si>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</si>
  <si>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</si>
  <si>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</si>
  <si>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</si>
  <si>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</si>
  <si>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</si>
  <si>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</si>
  <si>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</si>
  <si>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</si>
  <si>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</si>
  <si>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</si>
  <si>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</si>
  <si>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</si>
  <si>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</si>
  <si>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</si>
  <si>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</si>
  <si>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</si>
  <si>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</si>
  <si>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</si>
  <si>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</si>
  <si>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</si>
  <si>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</si>
  <si>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</si>
  <si>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</si>
  <si>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</si>
  <si>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</si>
  <si>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</si>
  <si>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</si>
  <si>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</si>
  <si>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</si>
  <si>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</si>
  <si>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</si>
  <si>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</si>
  <si>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</si>
  <si>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岩手県田野畑村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</si>
  <si>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</si>
  <si>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</si>
  <si>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</si>
  <si>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</si>
  <si>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</si>
  <si>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</si>
  <si>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</si>
  <si>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</si>
  <si>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</si>
  <si>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</si>
  <si>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</si>
  <si>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</si>
  <si>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</si>
  <si>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</si>
  <si>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</si>
  <si>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</si>
  <si>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</si>
  <si>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</si>
  <si>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</si>
  <si>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</si>
  <si>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</si>
  <si>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</si>
  <si>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</si>
  <si>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</si>
  <si>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</si>
  <si>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</si>
  <si>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</si>
  <si>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</si>
  <si>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</si>
  <si>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</si>
  <si>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</si>
  <si>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</si>
  <si>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</si>
  <si>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</si>
  <si>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</si>
  <si>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</si>
  <si>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</si>
  <si>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</si>
  <si>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</si>
  <si>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</si>
  <si>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</si>
  <si>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</si>
  <si>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</si>
  <si>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</si>
  <si>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</si>
  <si>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</si>
  <si>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</si>
  <si>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</si>
  <si>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</si>
  <si>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</si>
  <si>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</si>
  <si>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</si>
  <si>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</si>
  <si>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</si>
  <si>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</si>
  <si>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</si>
  <si>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</si>
  <si>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</si>
  <si>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</si>
  <si>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</si>
  <si>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</si>
  <si>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</si>
  <si>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</si>
  <si>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</si>
  <si>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</si>
  <si>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</si>
  <si>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</si>
  <si>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</si>
  <si>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</si>
  <si>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</si>
  <si>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</si>
  <si>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</si>
  <si>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</si>
  <si>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</si>
  <si>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</si>
  <si>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</si>
  <si>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</si>
  <si>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</si>
  <si>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</si>
  <si>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</si>
  <si>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</si>
  <si>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</si>
  <si>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</si>
  <si>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</si>
  <si>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</si>
  <si>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</si>
  <si>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</si>
  <si>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</si>
  <si>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</si>
  <si>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</si>
  <si>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</si>
  <si>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</si>
  <si>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</si>
  <si>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</si>
  <si>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</si>
  <si>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</si>
  <si>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</si>
  <si>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</si>
  <si>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</si>
  <si>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</si>
  <si>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</si>
  <si>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</si>
  <si>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</si>
  <si>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</si>
  <si>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</si>
  <si>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</si>
  <si>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</si>
  <si>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</si>
  <si>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</si>
  <si>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</si>
  <si>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</si>
  <si>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</si>
  <si>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</si>
  <si>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</si>
  <si>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</si>
  <si>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</si>
  <si>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</si>
  <si>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</si>
  <si>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</si>
  <si>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</si>
  <si>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</si>
  <si>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</si>
  <si>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</si>
  <si>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</si>
  <si>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</si>
  <si>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</si>
  <si>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</si>
  <si>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</si>
  <si>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</si>
  <si>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</si>
  <si>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</si>
  <si>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</si>
  <si>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</si>
  <si>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</si>
  <si>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</si>
  <si>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</si>
  <si>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</si>
  <si>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</si>
  <si>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</si>
  <si>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</si>
  <si>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</si>
  <si>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</si>
  <si>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</si>
  <si>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</si>
  <si>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</si>
  <si>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</si>
  <si>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</si>
  <si>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</si>
  <si>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</si>
  <si>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</si>
  <si>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岩手県田野畑村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</si>
  <si>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</si>
  <si>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</si>
  <si>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</si>
  <si>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</si>
  <si>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</si>
  <si>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</si>
  <si>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</si>
  <si>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</si>
  <si>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</si>
  <si>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</si>
  <si>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</si>
  <si>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</si>
  <si>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</si>
  <si>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</si>
  <si>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</si>
  <si>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</si>
  <si>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</si>
  <si>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</si>
  <si>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</si>
  <si>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</si>
  <si>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</si>
  <si>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</si>
  <si>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</si>
  <si>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</si>
  <si>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</si>
  <si>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</si>
  <si>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</si>
  <si>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</si>
  <si>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</si>
  <si>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</si>
  <si>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</si>
  <si>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</si>
  <si>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</si>
  <si>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</si>
  <si>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</si>
  <si>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</si>
  <si>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</si>
  <si>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</si>
  <si>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</si>
  <si>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</si>
  <si>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集落排水特別会計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</si>
  <si>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</si>
  <si>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</si>
  <si>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</si>
  <si>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</si>
  <si>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</si>
  <si>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</si>
  <si>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</si>
  <si>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</si>
  <si>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</si>
  <si>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</si>
  <si>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</si>
  <si>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</si>
  <si>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</si>
  <si>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</si>
  <si>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</si>
  <si>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</si>
  <si>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</si>
  <si>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</si>
  <si>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</si>
  <si>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</si>
  <si>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</si>
  <si>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</si>
  <si>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</si>
  <si>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</si>
  <si>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</si>
  <si>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</si>
  <si>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</si>
  <si>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</si>
  <si>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</si>
  <si>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</si>
  <si>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</si>
  <si>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</si>
  <si>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</si>
  <si>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</si>
  <si>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</si>
  <si>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</si>
  <si>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</si>
  <si>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</si>
  <si>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</si>
  <si>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</si>
  <si>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</si>
  <si>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</si>
  <si>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</si>
  <si>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</si>
  <si>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</si>
  <si>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</si>
  <si>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</si>
  <si>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</si>
  <si>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</si>
  <si>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</si>
  <si>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</si>
  <si>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</si>
  <si>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</si>
  <si>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</si>
  <si>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</si>
  <si>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</si>
  <si>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</si>
  <si>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</si>
  <si>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</si>
  <si>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</si>
  <si>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</si>
  <si>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</si>
  <si>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</si>
  <si>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</si>
  <si>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</si>
  <si>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</si>
  <si>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</si>
  <si>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</si>
  <si>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</si>
  <si>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</si>
  <si>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</si>
  <si>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</si>
  <si>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</si>
  <si>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</si>
  <si>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</si>
  <si>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</si>
  <si>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</si>
  <si>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</si>
  <si>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</si>
  <si>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</si>
  <si>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</si>
  <si>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</si>
  <si>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</si>
  <si>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</si>
  <si>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</si>
  <si>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</si>
  <si>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</si>
  <si>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</si>
  <si>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</si>
  <si>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</si>
  <si>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</si>
  <si>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</si>
  <si>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</si>
  <si>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</si>
  <si>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</si>
  <si>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</si>
  <si>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</si>
  <si>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</si>
  <si>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</si>
  <si>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</si>
  <si>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</si>
  <si>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</si>
  <si>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</si>
  <si>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</si>
  <si>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</si>
  <si>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</si>
  <si>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</si>
  <si>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</si>
  <si>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</si>
  <si>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</si>
  <si>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</si>
  <si>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</si>
  <si>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</si>
  <si>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</si>
  <si>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</si>
  <si>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</si>
  <si>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</si>
  <si>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</si>
  <si>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</si>
  <si>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</si>
  <si>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</si>
  <si>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</si>
  <si>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</si>
  <si>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</si>
  <si>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</si>
  <si>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</si>
  <si>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</si>
  <si>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</si>
  <si>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</si>
  <si>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</si>
  <si>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</si>
  <si>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</si>
  <si>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</si>
  <si>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</si>
  <si>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</si>
  <si>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</si>
  <si>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13.38</t>
  </si>
  <si>
    <t>▲ 3.08</t>
  </si>
  <si>
    <t>▲ 51.57</t>
  </si>
  <si>
    <t>一般会計</t>
  </si>
  <si>
    <t>国民健康保険特別会計（事業勘定）</t>
  </si>
  <si>
    <t>簡易水道特別会計</t>
  </si>
  <si>
    <t>介護保険特別会計（保険事業勘定）</t>
  </si>
  <si>
    <t>下水道特別会計</t>
  </si>
  <si>
    <t>集落排水特別会計</t>
  </si>
  <si>
    <t>国民健康保険特別会計（直営診療施設勘定）</t>
  </si>
  <si>
    <t>後期高齢者医療特別会計</t>
  </si>
  <si>
    <t>その他会計（赤字）</t>
  </si>
  <si>
    <t>その他会計（黒字）</t>
  </si>
  <si>
    <t>R01</t>
    <phoneticPr fontId="5"/>
  </si>
  <si>
    <t>R02</t>
    <phoneticPr fontId="5"/>
  </si>
  <si>
    <t>R03</t>
    <phoneticPr fontId="5"/>
  </si>
  <si>
    <t>R04</t>
    <phoneticPr fontId="5"/>
  </si>
  <si>
    <t>R05</t>
    <phoneticPr fontId="5"/>
  </si>
  <si>
    <t>宮古地区広域行政組合（一般会計）</t>
    <rPh sb="0" eb="2">
      <t>ミヤコ</t>
    </rPh>
    <rPh sb="2" eb="4">
      <t>チク</t>
    </rPh>
    <rPh sb="4" eb="6">
      <t>コウイキ</t>
    </rPh>
    <rPh sb="6" eb="8">
      <t>ギョウセイ</t>
    </rPh>
    <rPh sb="8" eb="10">
      <t>クミアイ</t>
    </rPh>
    <rPh sb="11" eb="13">
      <t>イッパン</t>
    </rPh>
    <rPh sb="13" eb="15">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</si>
  <si>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</si>
  <si>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</si>
  <si>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</si>
  <si>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</si>
  <si>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田野畑村産業開発公社</t>
    <rPh sb="0" eb="4">
      <t>タノハタムラ</t>
    </rPh>
    <rPh sb="4" eb="6">
      <t>サンギョウ</t>
    </rPh>
    <rPh sb="6" eb="8">
      <t>カイハツ</t>
    </rPh>
    <rPh sb="8" eb="10">
      <t>コウシャ</t>
    </rPh>
    <phoneticPr fontId="2"/>
  </si>
  <si>
    <t>陸中たのはた</t>
    <rPh sb="0" eb="2">
      <t>リクチュウ</t>
    </rPh>
    <phoneticPr fontId="2"/>
  </si>
  <si>
    <t>サンマッシュ田野畑</t>
    <rPh sb="6" eb="9">
      <t>タノハタ</t>
    </rPh>
    <phoneticPr fontId="2"/>
  </si>
  <si>
    <t>-</t>
    <phoneticPr fontId="2"/>
  </si>
  <si>
    <t>〇</t>
    <phoneticPr fontId="2"/>
  </si>
  <si>
    <t>-</t>
    <phoneticPr fontId="2"/>
  </si>
  <si>
    <t>庁舎及び公共施設整備基金</t>
    <rPh sb="0" eb="2">
      <t>チョウシャ</t>
    </rPh>
    <rPh sb="2" eb="3">
      <t>オヨ</t>
    </rPh>
    <rPh sb="4" eb="6">
      <t>コウキョウ</t>
    </rPh>
    <rPh sb="6" eb="8">
      <t>シセツ</t>
    </rPh>
    <rPh sb="8" eb="10">
      <t>セイビ</t>
    </rPh>
    <rPh sb="10" eb="12">
      <t>キキン</t>
    </rPh>
    <phoneticPr fontId="5"/>
  </si>
  <si>
    <t>ふるさと基金</t>
    <rPh sb="4" eb="6">
      <t>キキン</t>
    </rPh>
    <phoneticPr fontId="2"/>
  </si>
  <si>
    <t>東日本大震災災害復興基金</t>
    <rPh sb="0" eb="1">
      <t>ヒガシ</t>
    </rPh>
    <rPh sb="1" eb="3">
      <t>ニホン</t>
    </rPh>
    <rPh sb="3" eb="6">
      <t>ダイシンサイ</t>
    </rPh>
    <rPh sb="6" eb="8">
      <t>サイガイ</t>
    </rPh>
    <rPh sb="8" eb="10">
      <t>フッコウ</t>
    </rPh>
    <rPh sb="10" eb="12">
      <t>キキン</t>
    </rPh>
    <phoneticPr fontId="2"/>
  </si>
  <si>
    <t>福祉基金</t>
    <rPh sb="0" eb="2">
      <t>フクシ</t>
    </rPh>
    <rPh sb="2" eb="4">
      <t>キキン</t>
    </rPh>
    <phoneticPr fontId="2"/>
  </si>
  <si>
    <t>田野畑むらづくり基金</t>
    <rPh sb="0" eb="3">
      <t>タノハタ</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</si>
</sst>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2BFF-45E8-97E3-7D7929D11F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455749</c:v>
                </c:pt>
                <c:pt idx="1">
                  <c:v>965213</c:v>
                </c:pt>
                <c:pt idx="2">
                  <c:v>300222</c:v>
                </c:pt>
                <c:pt idx="3">
                  <c:v>114079</c:v>
                </c:pt>
                <c:pt idx="4">
                  <c:v>138454</c:v>
                </c:pt>
              </c:numCache>
            </c:numRef>
          </c:val>
          <c:smooth val="0"/>
          <c:extLst>
            <c:ext xmlns:c16="http://schemas.microsoft.com/office/drawing/2014/chart" uri="{C3380CC4-5D6E-409C-BE32-E72D297353CC}">
              <c16:uniqueId val="{00000001-2BFF-45E8-97E3-7D7929D11F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12.56</c:v>
                </c:pt>
                <c:pt idx="1">
                  <c:v>25.57</c:v>
                </c:pt>
                <c:pt idx="2">
                  <c:v>6.49</c:v>
                </c:pt>
                <c:pt idx="3">
                  <c:v>6.63</c:v>
                </c:pt>
                <c:pt idx="4">
                  <c:v>5.54</c:v>
                </c:pt>
              </c:numCache>
            </c:numRef>
          </c:val>
          <c:extLst>
            <c:ext xmlns:c16="http://schemas.microsoft.com/office/drawing/2014/chart" uri="{C3380CC4-5D6E-409C-BE32-E72D297353CC}">
              <c16:uniqueId val="{00000000-8B28-49A3-9762-5A529282FB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89.42</c:v>
                </c:pt>
                <c:pt idx="1">
                  <c:v>89.54</c:v>
                </c:pt>
                <c:pt idx="2">
                  <c:v>98.55</c:v>
                </c:pt>
                <c:pt idx="3">
                  <c:v>130.4</c:v>
                </c:pt>
                <c:pt idx="4">
                  <c:v>79.22</c:v>
                </c:pt>
              </c:numCache>
            </c:numRef>
          </c:val>
          <c:extLst>
            <c:ext xmlns:c16="http://schemas.microsoft.com/office/drawing/2014/chart" uri="{C3380CC4-5D6E-409C-BE32-E72D297353CC}">
              <c16:uniqueId val="{00000001-8B28-49A3-9762-5A529282FB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-13.38</c:v>
                </c:pt>
                <c:pt idx="1">
                  <c:v>16.82</c:v>
                </c:pt>
                <c:pt idx="2">
                  <c:v>-3.08</c:v>
                </c:pt>
                <c:pt idx="3">
                  <c:v>29.97</c:v>
                </c:pt>
                <c:pt idx="4">
                  <c:v>-51.57</c:v>
                </c:pt>
              </c:numCache>
            </c:numRef>
          </c:val>
          <c:smooth val="0"/>
          <c:extLst>
            <c:ext xmlns:c16="http://schemas.microsoft.com/office/drawing/2014/chart" uri="{C3380CC4-5D6E-409C-BE32-E72D297353CC}">
              <c16:uniqueId val="{00000002-8B28-49A3-9762-5A529282FB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22-411D-A0FB-68AE3D041C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22-411D-A0FB-68AE3D041C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22-411D-A0FB-68AE3D041C27}"/>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0.54</c:v>
                </c:pt>
                <c:pt idx="6">
                  <c:v>#N/A</c:v>
                </c:pt>
                <c:pt idx="7">
                  <c:v>7.0000000000000007E-2</c:v>
                </c:pt>
                <c:pt idx="8">
                  <c:v>#N/A</c:v>
                </c:pt>
                <c:pt idx="9">
                  <c:v>0</c:v>
                </c:pt>
              </c:numCache>
            </c:numRef>
          </c:val>
          <c:extLst>
            <c:ext xmlns:c16="http://schemas.microsoft.com/office/drawing/2014/chart" uri="{C3380CC4-5D6E-409C-BE32-E72D297353CC}">
              <c16:uniqueId val="{00000003-5D22-411D-A0FB-68AE3D041C27}"/>
            </c:ext>
          </c:extLst>
        </c:ser>
        <c:ser>
          <c:idx val="4"/>
          <c:order val="4"/>
          <c:tx>
            <c:strRef>
              <c:f>データシート!$A$31</c:f>
              <c:strCache>
                <c:ptCount val="1"/>
                <c:pt idx="0">
                  <c:v>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4-5D22-411D-A0FB-68AE3D041C27}"/>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0.17</c:v>
                </c:pt>
              </c:numCache>
            </c:numRef>
          </c:val>
          <c:extLst>
            <c:ext xmlns:c16="http://schemas.microsoft.com/office/drawing/2014/chart" uri="{C3380CC4-5D6E-409C-BE32-E72D297353CC}">
              <c16:uniqueId val="{00000005-5D22-411D-A0FB-68AE3D041C27}"/>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0.32</c:v>
                </c:pt>
                <c:pt idx="4">
                  <c:v>#N/A</c:v>
                </c:pt>
                <c:pt idx="5">
                  <c:v>0.28999999999999998</c:v>
                </c:pt>
                <c:pt idx="6">
                  <c:v>#N/A</c:v>
                </c:pt>
                <c:pt idx="7">
                  <c:v>0.66</c:v>
                </c:pt>
                <c:pt idx="8">
                  <c:v>#N/A</c:v>
                </c:pt>
                <c:pt idx="9">
                  <c:v>0.28000000000000003</c:v>
                </c:pt>
              </c:numCache>
            </c:numRef>
          </c:val>
          <c:extLst>
            <c:ext xmlns:c16="http://schemas.microsoft.com/office/drawing/2014/chart" uri="{C3380CC4-5D6E-409C-BE32-E72D297353CC}">
              <c16:uniqueId val="{00000006-5D22-411D-A0FB-68AE3D041C27}"/>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0.78</c:v>
                </c:pt>
              </c:numCache>
            </c:numRef>
          </c:val>
          <c:extLst>
            <c:ext xmlns:c16="http://schemas.microsoft.com/office/drawing/2014/chart" uri="{C3380CC4-5D6E-409C-BE32-E72D297353CC}">
              <c16:uniqueId val="{00000007-5D22-411D-A0FB-68AE3D041C27}"/>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2.93</c:v>
                </c:pt>
                <c:pt idx="2">
                  <c:v>#N/A</c:v>
                </c:pt>
                <c:pt idx="3">
                  <c:v>3.31</c:v>
                </c:pt>
                <c:pt idx="4">
                  <c:v>#N/A</c:v>
                </c:pt>
                <c:pt idx="5">
                  <c:v>2.97</c:v>
                </c:pt>
                <c:pt idx="6">
                  <c:v>#N/A</c:v>
                </c:pt>
                <c:pt idx="7">
                  <c:v>3.08</c:v>
                </c:pt>
                <c:pt idx="8">
                  <c:v>#N/A</c:v>
                </c:pt>
                <c:pt idx="9">
                  <c:v>3.54</c:v>
                </c:pt>
              </c:numCache>
            </c:numRef>
          </c:val>
          <c:extLst>
            <c:ext xmlns:c16="http://schemas.microsoft.com/office/drawing/2014/chart" uri="{C3380CC4-5D6E-409C-BE32-E72D297353CC}">
              <c16:uniqueId val="{00000008-5D22-411D-A0FB-68AE3D041C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12.55</c:v>
                </c:pt>
                <c:pt idx="2">
                  <c:v>#N/A</c:v>
                </c:pt>
                <c:pt idx="3">
                  <c:v>28.49</c:v>
                </c:pt>
                <c:pt idx="4">
                  <c:v>#N/A</c:v>
                </c:pt>
                <c:pt idx="5">
                  <c:v>6.49</c:v>
                </c:pt>
                <c:pt idx="6">
                  <c:v>#N/A</c:v>
                </c:pt>
                <c:pt idx="7">
                  <c:v>6.62</c:v>
                </c:pt>
                <c:pt idx="8">
                  <c:v>#N/A</c:v>
                </c:pt>
                <c:pt idx="9">
                  <c:v>5.53</c:v>
                </c:pt>
              </c:numCache>
            </c:numRef>
          </c:val>
          <c:extLst>
            <c:ext xmlns:c16="http://schemas.microsoft.com/office/drawing/2014/chart" uri="{C3380CC4-5D6E-409C-BE32-E72D297353CC}">
              <c16:uniqueId val="{00000009-5D22-411D-A0FB-68AE3D041C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385</c:v>
                </c:pt>
                <c:pt idx="5">
                  <c:v>368</c:v>
                </c:pt>
                <c:pt idx="8">
                  <c:v>353</c:v>
                </c:pt>
                <c:pt idx="11">
                  <c:v>356</c:v>
                </c:pt>
                <c:pt idx="14">
                  <c:v>382</c:v>
                </c:pt>
              </c:numCache>
            </c:numRef>
          </c:val>
          <c:extLst>
            <c:ext xmlns:c16="http://schemas.microsoft.com/office/drawing/2014/chart" uri="{C3380CC4-5D6E-409C-BE32-E72D297353CC}">
              <c16:uniqueId val="{00000000-B690-491F-9A68-6872674E4D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90-491F-9A68-6872674E4D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21</c:v>
                </c:pt>
                <c:pt idx="6">
                  <c:v>20</c:v>
                </c:pt>
                <c:pt idx="9">
                  <c:v>20</c:v>
                </c:pt>
                <c:pt idx="12">
                  <c:v>19</c:v>
                </c:pt>
              </c:numCache>
            </c:numRef>
          </c:val>
          <c:extLst>
            <c:ext xmlns:c16="http://schemas.microsoft.com/office/drawing/2014/chart" uri="{C3380CC4-5D6E-409C-BE32-E72D297353CC}">
              <c16:uniqueId val="{00000002-B690-491F-9A68-6872674E4D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B690-491F-9A68-6872674E4D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42</c:v>
                </c:pt>
                <c:pt idx="6">
                  <c:v>43</c:v>
                </c:pt>
                <c:pt idx="9">
                  <c:v>48</c:v>
                </c:pt>
                <c:pt idx="12">
                  <c:v>60</c:v>
                </c:pt>
              </c:numCache>
            </c:numRef>
          </c:val>
          <c:extLst>
            <c:ext xmlns:c16="http://schemas.microsoft.com/office/drawing/2014/chart" uri="{C3380CC4-5D6E-409C-BE32-E72D297353CC}">
              <c16:uniqueId val="{00000004-B690-491F-9A68-6872674E4D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90-491F-9A68-6872674E4D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90-491F-9A68-6872674E4D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476</c:v>
                </c:pt>
                <c:pt idx="3">
                  <c:v>467</c:v>
                </c:pt>
                <c:pt idx="6">
                  <c:v>453</c:v>
                </c:pt>
                <c:pt idx="9">
                  <c:v>476</c:v>
                </c:pt>
                <c:pt idx="12">
                  <c:v>520</c:v>
                </c:pt>
              </c:numCache>
            </c:numRef>
          </c:val>
          <c:extLst>
            <c:ext xmlns:c16="http://schemas.microsoft.com/office/drawing/2014/chart" uri="{C3380CC4-5D6E-409C-BE32-E72D297353CC}">
              <c16:uniqueId val="{00000007-B690-491F-9A68-6872674E4D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c:v>
                </c:pt>
                <c:pt idx="2">
                  <c:v>#N/A</c:v>
                </c:pt>
                <c:pt idx="3">
                  <c:v>#N/A</c:v>
                </c:pt>
                <c:pt idx="4">
                  <c:v>163</c:v>
                </c:pt>
                <c:pt idx="5">
                  <c:v>#N/A</c:v>
                </c:pt>
                <c:pt idx="6">
                  <c:v>#N/A</c:v>
                </c:pt>
                <c:pt idx="7">
                  <c:v>164</c:v>
                </c:pt>
                <c:pt idx="8">
                  <c:v>#N/A</c:v>
                </c:pt>
                <c:pt idx="9">
                  <c:v>#N/A</c:v>
                </c:pt>
                <c:pt idx="10">
                  <c:v>189</c:v>
                </c:pt>
                <c:pt idx="11">
                  <c:v>#N/A</c:v>
                </c:pt>
                <c:pt idx="12">
                  <c:v>#N/A</c:v>
                </c:pt>
                <c:pt idx="13">
                  <c:v>218</c:v>
                </c:pt>
                <c:pt idx="14">
                  <c:v>#N/A</c:v>
                </c:pt>
              </c:numCache>
            </c:numRef>
          </c:val>
          <c:smooth val="0"/>
          <c:extLst>
            <c:ext xmlns:c16="http://schemas.microsoft.com/office/drawing/2014/chart" uri="{C3380CC4-5D6E-409C-BE32-E72D297353CC}">
              <c16:uniqueId val="{00000008-B690-491F-9A68-6872674E4D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3327</c:v>
                </c:pt>
                <c:pt idx="5">
                  <c:v>4160</c:v>
                </c:pt>
                <c:pt idx="8">
                  <c:v>4093</c:v>
                </c:pt>
                <c:pt idx="11">
                  <c:v>3966</c:v>
                </c:pt>
                <c:pt idx="14">
                  <c:v>3842</c:v>
                </c:pt>
              </c:numCache>
            </c:numRef>
          </c:val>
          <c:extLst>
            <c:ext xmlns:c16="http://schemas.microsoft.com/office/drawing/2014/chart" uri="{C3380CC4-5D6E-409C-BE32-E72D297353CC}">
              <c16:uniqueId val="{00000000-C734-4857-9040-9C3BAA8D3D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166</c:v>
                </c:pt>
                <c:pt idx="5">
                  <c:v>155</c:v>
                </c:pt>
                <c:pt idx="8">
                  <c:v>144</c:v>
                </c:pt>
                <c:pt idx="11">
                  <c:v>133</c:v>
                </c:pt>
                <c:pt idx="14">
                  <c:v>122</c:v>
                </c:pt>
              </c:numCache>
            </c:numRef>
          </c:val>
          <c:extLst>
            <c:ext xmlns:c16="http://schemas.microsoft.com/office/drawing/2014/chart" uri="{C3380CC4-5D6E-409C-BE32-E72D297353CC}">
              <c16:uniqueId val="{00000001-C734-4857-9040-9C3BAA8D3D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3290</c:v>
                </c:pt>
                <c:pt idx="5">
                  <c:v>3369</c:v>
                </c:pt>
                <c:pt idx="8">
                  <c:v>3598</c:v>
                </c:pt>
                <c:pt idx="11">
                  <c:v>4341</c:v>
                </c:pt>
                <c:pt idx="14">
                  <c:v>3889</c:v>
                </c:pt>
              </c:numCache>
            </c:numRef>
          </c:val>
          <c:extLst>
            <c:ext xmlns:c16="http://schemas.microsoft.com/office/drawing/2014/chart" uri="{C3380CC4-5D6E-409C-BE32-E72D297353CC}">
              <c16:uniqueId val="{00000002-C734-4857-9040-9C3BAA8D3D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34-4857-9040-9C3BAA8D3D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34-4857-9040-9C3BAA8D3D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585</c:v>
                </c:pt>
                <c:pt idx="3">
                  <c:v>524</c:v>
                </c:pt>
                <c:pt idx="6">
                  <c:v>478</c:v>
                </c:pt>
                <c:pt idx="9">
                  <c:v>413</c:v>
                </c:pt>
                <c:pt idx="12">
                  <c:v>70</c:v>
                </c:pt>
              </c:numCache>
            </c:numRef>
          </c:val>
          <c:extLst>
            <c:ext xmlns:c16="http://schemas.microsoft.com/office/drawing/2014/chart" uri="{C3380CC4-5D6E-409C-BE32-E72D297353CC}">
              <c16:uniqueId val="{00000005-C734-4857-9040-9C3BAA8D3D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267</c:v>
                </c:pt>
                <c:pt idx="3">
                  <c:v>293</c:v>
                </c:pt>
                <c:pt idx="6">
                  <c:v>302</c:v>
                </c:pt>
                <c:pt idx="9">
                  <c:v>332</c:v>
                </c:pt>
                <c:pt idx="12">
                  <c:v>340</c:v>
                </c:pt>
              </c:numCache>
            </c:numRef>
          </c:val>
          <c:extLst>
            <c:ext xmlns:c16="http://schemas.microsoft.com/office/drawing/2014/chart" uri="{C3380CC4-5D6E-409C-BE32-E72D297353CC}">
              <c16:uniqueId val="{00000006-C734-4857-9040-9C3BAA8D3D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7-C734-4857-9040-9C3BAA8D3D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594</c:v>
                </c:pt>
                <c:pt idx="3">
                  <c:v>688</c:v>
                </c:pt>
                <c:pt idx="6">
                  <c:v>664</c:v>
                </c:pt>
                <c:pt idx="9">
                  <c:v>654</c:v>
                </c:pt>
                <c:pt idx="12">
                  <c:v>712</c:v>
                </c:pt>
              </c:numCache>
            </c:numRef>
          </c:val>
          <c:extLst>
            <c:ext xmlns:c16="http://schemas.microsoft.com/office/drawing/2014/chart" uri="{C3380CC4-5D6E-409C-BE32-E72D297353CC}">
              <c16:uniqueId val="{00000008-C734-4857-9040-9C3BAA8D3D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89</c:v>
                </c:pt>
                <c:pt idx="3">
                  <c:v>75</c:v>
                </c:pt>
                <c:pt idx="6">
                  <c:v>60</c:v>
                </c:pt>
                <c:pt idx="9">
                  <c:v>45</c:v>
                </c:pt>
                <c:pt idx="12">
                  <c:v>31</c:v>
                </c:pt>
              </c:numCache>
            </c:numRef>
          </c:val>
          <c:extLst>
            <c:ext xmlns:c16="http://schemas.microsoft.com/office/drawing/2014/chart" uri="{C3380CC4-5D6E-409C-BE32-E72D297353CC}">
              <c16:uniqueId val="{00000009-C734-4857-9040-9C3BAA8D3D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4404</c:v>
                </c:pt>
                <c:pt idx="3">
                  <c:v>5397</c:v>
                </c:pt>
                <c:pt idx="6">
                  <c:v>5461</c:v>
                </c:pt>
                <c:pt idx="9">
                  <c:v>5269</c:v>
                </c:pt>
                <c:pt idx="12">
                  <c:v>5028</c:v>
                </c:pt>
              </c:numCache>
            </c:numRef>
          </c:val>
          <c:extLst>
            <c:ext xmlns:c16="http://schemas.microsoft.com/office/drawing/2014/chart" uri="{C3380CC4-5D6E-409C-BE32-E72D297353CC}">
              <c16:uniqueId val="{0000000A-C734-4857-9040-9C3BAA8D3D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34-4857-9040-9C3BAA8D3D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2365</c:v>
                </c:pt>
                <c:pt idx="1">
                  <c:v>3071</c:v>
                </c:pt>
                <c:pt idx="2">
                  <c:v>1875</c:v>
                </c:pt>
              </c:numCache>
            </c:numRef>
          </c:val>
          <c:extLst>
            <c:ext xmlns:c16="http://schemas.microsoft.com/office/drawing/2014/chart" uri="{C3380CC4-5D6E-409C-BE32-E72D297353CC}">
              <c16:uniqueId val="{00000000-058C-49C7-8037-ECB6A41AA6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89</c:v>
                </c:pt>
                <c:pt idx="1">
                  <c:v>92</c:v>
                </c:pt>
                <c:pt idx="2">
                  <c:v>92</c:v>
                </c:pt>
              </c:numCache>
            </c:numRef>
          </c:val>
          <c:extLst>
            <c:ext xmlns:c16="http://schemas.microsoft.com/office/drawing/2014/chart" uri="{C3380CC4-5D6E-409C-BE32-E72D297353CC}">
              <c16:uniqueId val="{00000001-058C-49C7-8037-ECB6A41AA6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1787</c:v>
                </c:pt>
                <c:pt idx="1">
                  <c:v>1811</c:v>
                </c:pt>
                <c:pt idx="2">
                  <c:v>2328</c:v>
                </c:pt>
              </c:numCache>
            </c:numRef>
          </c:val>
          <c:extLst>
            <c:ext xmlns:c16="http://schemas.microsoft.com/office/drawing/2014/chart" uri="{C3380CC4-5D6E-409C-BE32-E72D297353CC}">
              <c16:uniqueId val="{00000002-058C-49C7-8037-ECB6A41AA6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岩手県田野畑村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2,977
2,945
156.19
4,907,673
4,758,231
131,061
2,367,139
5,028,173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による人口減少などにより財政力が弱く、類似団体平均を下回っている。過去の施設整備に伴う地方債が指数を押し下げる要因となっているので、プライマリーバランスの均衡に留意しながら、必要最小限の施設整備を基本とし、新規発行地方債の抑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％）を上回っている。歳出において補助費の増（対前年度＋</a:t>
          </a:r>
          <a:r>
            <a:rPr kumimoji="1" lang="en-US" altLang="ja-JP" sz="1300">
              <a:latin typeface="ＭＳ Ｐゴシック" panose="020B0600070205080204" pitchFamily="50" charset="-128"/>
              <a:ea typeface="ＭＳ Ｐゴシック" panose="020B0600070205080204" pitchFamily="50" charset="-128"/>
            </a:rPr>
            <a:t>19,356</a:t>
          </a:r>
          <a:r>
            <a:rPr kumimoji="1" lang="ja-JP" altLang="en-US" sz="1300">
              <a:latin typeface="ＭＳ Ｐゴシック" panose="020B0600070205080204" pitchFamily="50" charset="-128"/>
              <a:ea typeface="ＭＳ Ｐゴシック" panose="020B0600070205080204" pitchFamily="50" charset="-128"/>
            </a:rPr>
            <a:t>千円）や公債費の増（＋</a:t>
          </a:r>
          <a:r>
            <a:rPr kumimoji="1" lang="en-US" altLang="ja-JP" sz="1300">
              <a:latin typeface="ＭＳ Ｐゴシック" panose="020B0600070205080204" pitchFamily="50" charset="-128"/>
              <a:ea typeface="ＭＳ Ｐゴシック" panose="020B0600070205080204" pitchFamily="50" charset="-128"/>
            </a:rPr>
            <a:t>44,757</a:t>
          </a:r>
          <a:r>
            <a:rPr kumimoji="1" lang="ja-JP" altLang="en-US" sz="1300">
              <a:latin typeface="ＭＳ Ｐゴシック" panose="020B0600070205080204" pitchFamily="50" charset="-128"/>
              <a:ea typeface="ＭＳ Ｐゴシック" panose="020B0600070205080204" pitchFamily="50" charset="-128"/>
            </a:rPr>
            <a:t>千円）などによる経常的な一般財源支出が増加したため、前年度から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ポイント増加した。過去の施設整備に伴う公債費（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％）が比率を押し上げる要因となっているので、プライマリーバランスの均衡に留意しながら、必要最小限の施設整備を基本とし、新規発行地方債の抑制に取り組む。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65</xdr:row>
      <xdr:rowOff>109220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971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65</xdr:row>
      <xdr:rowOff>52917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564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66</xdr:row>
      <xdr:rowOff>26246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16733"/>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468,026</a:t>
          </a:r>
          <a:r>
            <a:rPr kumimoji="1" lang="ja-JP" altLang="en-US" sz="1300">
              <a:latin typeface="ＭＳ Ｐゴシック" panose="020B0600070205080204" pitchFamily="50" charset="-128"/>
              <a:ea typeface="ＭＳ Ｐゴシック" panose="020B0600070205080204" pitchFamily="50" charset="-128"/>
            </a:rPr>
            <a:t>円で類似団体平均（</a:t>
          </a:r>
          <a:r>
            <a:rPr kumimoji="1" lang="en-US" altLang="ja-JP" sz="1300">
              <a:latin typeface="ＭＳ Ｐゴシック" panose="020B0600070205080204" pitchFamily="50" charset="-128"/>
              <a:ea typeface="ＭＳ Ｐゴシック" panose="020B0600070205080204" pitchFamily="50" charset="-128"/>
            </a:rPr>
            <a:t>538,821</a:t>
          </a:r>
          <a:r>
            <a:rPr kumimoji="1" lang="ja-JP" altLang="en-US" sz="1300">
              <a:latin typeface="ＭＳ Ｐゴシック" panose="020B0600070205080204" pitchFamily="50" charset="-128"/>
              <a:ea typeface="ＭＳ Ｐゴシック" panose="020B0600070205080204" pitchFamily="50" charset="-128"/>
            </a:rPr>
            <a:t>円）を下回っている。前年度から増加した理由は、道路除排雪業務に係る維持補修費の増（</a:t>
          </a:r>
          <a:r>
            <a:rPr kumimoji="1" lang="en-US" altLang="ja-JP" sz="1300">
              <a:latin typeface="ＭＳ Ｐゴシック" panose="020B0600070205080204" pitchFamily="50" charset="-128"/>
              <a:ea typeface="ＭＳ Ｐゴシック" panose="020B0600070205080204" pitchFamily="50" charset="-128"/>
            </a:rPr>
            <a:t>73,924</a:t>
          </a:r>
          <a:r>
            <a:rPr kumimoji="1" lang="ja-JP" altLang="en-US" sz="1300">
              <a:latin typeface="ＭＳ Ｐゴシック" panose="020B0600070205080204" pitchFamily="50" charset="-128"/>
              <a:ea typeface="ＭＳ Ｐゴシック" panose="020B0600070205080204" pitchFamily="50" charset="-128"/>
            </a:rPr>
            <a:t>千円）によるものである。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99803</xdr:rowOff>
    </xdr:from>
    <xdr:to>
      <xdr:col>23</xdr:col>
      <xdr:colOff>133350</xdr:colOff>
      <xdr:row>82</xdr:row>
      <xdr:rowOff>118216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8703"/>
          <a:ext cx="838200" cy="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91193</xdr:rowOff>
    </xdr:from>
    <xdr:to>
      <xdr:col>19</xdr:col>
      <xdr:colOff>133350</xdr:colOff>
      <xdr:row>82</xdr:row>
      <xdr:rowOff>99803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009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91193</xdr:rowOff>
    </xdr:from>
    <xdr:to>
      <xdr:col>15</xdr:col>
      <xdr:colOff>82550</xdr:colOff>
      <xdr:row>82</xdr:row>
      <xdr:rowOff>93487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5009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93487</xdr:rowOff>
    </xdr:from>
    <xdr:to>
      <xdr:col>11</xdr:col>
      <xdr:colOff>31750</xdr:colOff>
      <xdr:row>82</xdr:row>
      <xdr:rowOff>96917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523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67416</xdr:rowOff>
    </xdr:from>
    <xdr:to>
      <xdr:col>23</xdr:col>
      <xdr:colOff>184150</xdr:colOff>
      <xdr:row>82</xdr:row>
      <xdr:rowOff>169016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83943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49003</xdr:rowOff>
    </xdr:from>
    <xdr:to>
      <xdr:col>19</xdr:col>
      <xdr:colOff>184150</xdr:colOff>
      <xdr:row>82</xdr:row>
      <xdr:rowOff>150603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160780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40393</xdr:rowOff>
    </xdr:from>
    <xdr:to>
      <xdr:col>15</xdr:col>
      <xdr:colOff>133350</xdr:colOff>
      <xdr:row>82</xdr:row>
      <xdr:rowOff>141993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152170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42687</xdr:rowOff>
    </xdr:from>
    <xdr:to>
      <xdr:col>11</xdr:col>
      <xdr:colOff>82550</xdr:colOff>
      <xdr:row>82</xdr:row>
      <xdr:rowOff>144287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154464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46117</xdr:rowOff>
    </xdr:from>
    <xdr:to>
      <xdr:col>7</xdr:col>
      <xdr:colOff>31750</xdr:colOff>
      <xdr:row>82</xdr:row>
      <xdr:rowOff>147717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ポイントで類似団体平均（</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ポイント）を下回っている。今後も民間給与や地域性などを考慮しながら給与費の適正水準の確保に努める。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3516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19686</xdr:rowOff>
    </xdr:from>
    <xdr:to>
      <xdr:col>77</xdr:col>
      <xdr:colOff>44450</xdr:colOff>
      <xdr:row>85</xdr:row>
      <xdr:rowOff>128270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929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19686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08480"/>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27640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140336</xdr:rowOff>
    </xdr:from>
    <xdr:to>
      <xdr:col>73</xdr:col>
      <xdr:colOff>44450</xdr:colOff>
      <xdr:row>85</xdr:row>
      <xdr:rowOff>70486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80663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1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19.15</a:t>
          </a:r>
          <a:r>
            <a:rPr kumimoji="1" lang="ja-JP" altLang="en-US" sz="1300">
              <a:latin typeface="ＭＳ Ｐゴシック" panose="020B0600070205080204" pitchFamily="50" charset="-128"/>
              <a:ea typeface="ＭＳ Ｐゴシック" panose="020B0600070205080204" pitchFamily="50" charset="-128"/>
            </a:rPr>
            <a:t>人で類似団体平均（</a:t>
          </a:r>
          <a:r>
            <a:rPr kumimoji="1" lang="en-US" altLang="ja-JP" sz="1300">
              <a:latin typeface="ＭＳ Ｐゴシック" panose="020B0600070205080204" pitchFamily="50" charset="-128"/>
              <a:ea typeface="ＭＳ Ｐゴシック" panose="020B0600070205080204" pitchFamily="50" charset="-128"/>
            </a:rPr>
            <a:t>24.25</a:t>
          </a:r>
          <a:r>
            <a:rPr kumimoji="1" lang="ja-JP" altLang="en-US" sz="1300">
              <a:latin typeface="ＭＳ Ｐゴシック" panose="020B0600070205080204" pitchFamily="50" charset="-128"/>
              <a:ea typeface="ＭＳ Ｐゴシック" panose="020B0600070205080204" pitchFamily="50" charset="-128"/>
            </a:rPr>
            <a:t>人）を下回っている。今後も事務事業の効率化や民間委託の推進等により適正な人員規模の確保に努める。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44529</xdr:rowOff>
    </xdr:from>
    <xdr:to>
      <xdr:col>81</xdr:col>
      <xdr:colOff>44450</xdr:colOff>
      <xdr:row>59</xdr:row>
      <xdr:rowOff>50562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6007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147510</xdr:rowOff>
    </xdr:from>
    <xdr:to>
      <xdr:col>77</xdr:col>
      <xdr:colOff>44450</xdr:colOff>
      <xdr:row>59</xdr:row>
      <xdr:rowOff>44529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91610"/>
          <a:ext cx="889000" cy="6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135747</xdr:rowOff>
    </xdr:from>
    <xdr:to>
      <xdr:col>72</xdr:col>
      <xdr:colOff>203200</xdr:colOff>
      <xdr:row>58</xdr:row>
      <xdr:rowOff>147510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79847"/>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135747</xdr:rowOff>
    </xdr:from>
    <xdr:to>
      <xdr:col>68</xdr:col>
      <xdr:colOff>152400</xdr:colOff>
      <xdr:row>58</xdr:row>
      <xdr:rowOff>145097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79847"/>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171212</xdr:rowOff>
    </xdr:from>
    <xdr:to>
      <xdr:col>81</xdr:col>
      <xdr:colOff>95250</xdr:colOff>
      <xdr:row>59</xdr:row>
      <xdr:rowOff>101362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16289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165179</xdr:rowOff>
    </xdr:from>
    <xdr:to>
      <xdr:col>77</xdr:col>
      <xdr:colOff>95250</xdr:colOff>
      <xdr:row>59</xdr:row>
      <xdr:rowOff>95329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105506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96710</xdr:rowOff>
    </xdr:from>
    <xdr:to>
      <xdr:col>73</xdr:col>
      <xdr:colOff>44450</xdr:colOff>
      <xdr:row>59</xdr:row>
      <xdr:rowOff>26860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37037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84947</xdr:rowOff>
    </xdr:from>
    <xdr:to>
      <xdr:col>68</xdr:col>
      <xdr:colOff>203200</xdr:colOff>
      <xdr:row>59</xdr:row>
      <xdr:rowOff>15097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9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94297</xdr:rowOff>
    </xdr:from>
    <xdr:to>
      <xdr:col>64</xdr:col>
      <xdr:colOff>152400</xdr:colOff>
      <xdr:row>59</xdr:row>
      <xdr:rowOff>24447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34624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年度以降のプライマリーバランス黒字化により比率は逓減してきたものの、平成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おいては微増に転じている。過去の施設整備に伴う地方債元利償還金が多額であるため類似団体平均を上回っていることから、今後においてもプライマリーバランスの均衡に留意しながら、比率の削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138006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745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年度以降のプライマリーバランス黒字化による地方債残高の逓減などにより、平成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年度以降において将来負担比率が０％となった。今後においても地方債残高、第三セクター損失補償付き債務残高、公営企業会計繰出金の削減などに継続的に取り組む。</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岩手県田野畑村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2,977
2,945
156.19
4,907,673
4,758,231
131,061
2,367,139
5,028,173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人件費分は</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％）を下回っている。今後も事務事業の効率化や民間委託の推進等により適正な人員規模の確保に努める。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物件費分は</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％）を上回っている。こども園、村営牧野、放課後児童クラブなどの運営委託費が多額になっていることなどが要因である。事務事業の一層の効率化や整理統合を進め、物件費の削減に努める。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154432</xdr:rowOff>
    </xdr:from>
    <xdr:to>
      <xdr:col>82</xdr:col>
      <xdr:colOff>107950</xdr:colOff>
      <xdr:row>19</xdr:row>
      <xdr:rowOff>19558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240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19</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77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168148</xdr:rowOff>
    </xdr:from>
    <xdr:to>
      <xdr:col>73</xdr:col>
      <xdr:colOff>180975</xdr:colOff>
      <xdr:row>19</xdr:row>
      <xdr:rowOff>19558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54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168148</xdr:rowOff>
    </xdr:from>
    <xdr:to>
      <xdr:col>69</xdr:col>
      <xdr:colOff>92075</xdr:colOff>
      <xdr:row>19</xdr:row>
      <xdr:rowOff>65278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542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117348</xdr:rowOff>
    </xdr:from>
    <xdr:to>
      <xdr:col>69</xdr:col>
      <xdr:colOff>142875</xdr:colOff>
      <xdr:row>19</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32275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xdr:rowOff>
    </xdr:from>
    <xdr:to>
      <xdr:col>65</xdr:col>
      <xdr:colOff>53975</xdr:colOff>
      <xdr:row>19</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扶助費分は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％）を下回っている。今後も扶助の必要性や公平性に配慮しながら、適正な執行に努める。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その他分（維持補修費、投資及び出資金・貸付金、繰出金）は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％）を上回っている。その他分の中では、繰出金の割合が最も高いことから、公営企業等特別会計の経営健全化を進め繰出金の抑制に努める。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28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45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9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104775</xdr:rowOff>
    </xdr:from>
    <xdr:to>
      <xdr:col>82</xdr:col>
      <xdr:colOff>158750</xdr:colOff>
      <xdr:row>58</xdr:row>
      <xdr:rowOff>34925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76852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補助費等分は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を下回っている。補助費等の経常一般財源支出のうち約７割は、一部事務組合に対する負担金（消防・ごみ処理など）である。今後においても、補助金や負担金の適正化を図り、補助費等の削減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113284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90424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公債費分は</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％）を上回っている。平成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のプライマリーバランス黒字化により比率は逓減の方向にあるものの、過去の施設整備に伴う地方債元利償還金が多額であるため類似団体平均を上回っている。今後もプライマリーバランスの均衡に留意しながら、比率の削減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77</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600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58420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14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143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130811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753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22861</xdr:rowOff>
    </xdr:from>
    <xdr:to>
      <xdr:col>11</xdr:col>
      <xdr:colOff>60325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公債費以外分は</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％で類似団体平均（</a:t>
          </a:r>
          <a:r>
            <a:rPr kumimoji="1" lang="en-US" altLang="ja-JP" sz="1300">
              <a:latin typeface="ＭＳ Ｐゴシック" panose="020B0600070205080204" pitchFamily="50" charset="-128"/>
              <a:ea typeface="ＭＳ Ｐゴシック" panose="020B0600070205080204" pitchFamily="50" charset="-128"/>
            </a:rPr>
            <a:t>66.1</a:t>
          </a:r>
          <a:r>
            <a:rPr kumimoji="1" lang="ja-JP" altLang="en-US" sz="1300">
              <a:latin typeface="ＭＳ Ｐゴシック" panose="020B0600070205080204" pitchFamily="50" charset="-128"/>
              <a:ea typeface="ＭＳ Ｐゴシック" panose="020B0600070205080204" pitchFamily="50" charset="-128"/>
            </a:rPr>
            <a:t>％）を上回っている。公債費以外分の中においては、特に人件費（</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％）と物件費（</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％）の割合が高いことから、今後も事務事業の効率化や整理統合、民間委託の推進等により適正な人員規模の確保と物件費の削減に努める。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119380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486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119380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76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572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724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岩手県田野畑村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160307</xdr:rowOff>
    </xdr:from>
    <xdr:to>
      <xdr:col>29</xdr:col>
      <xdr:colOff>127000</xdr:colOff>
      <xdr:row>18</xdr:row>
      <xdr:rowOff>8380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2582"/>
          <a:ext cx="647700" cy="19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8380</xdr:rowOff>
    </xdr:from>
    <xdr:to>
      <xdr:col>26</xdr:col>
      <xdr:colOff>50800</xdr:colOff>
      <xdr:row>18</xdr:row>
      <xdr:rowOff>35924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2105"/>
          <a:ext cx="698500" cy="2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3788</xdr:rowOff>
    </xdr:from>
    <xdr:to>
      <xdr:col>22</xdr:col>
      <xdr:colOff>114300</xdr:colOff>
      <xdr:row>18</xdr:row>
      <xdr:rowOff>35924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37513"/>
          <a:ext cx="698500" cy="3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3788</xdr:rowOff>
    </xdr:from>
    <xdr:to>
      <xdr:col>18</xdr:col>
      <xdr:colOff>177800</xdr:colOff>
      <xdr:row>18</xdr:row>
      <xdr:rowOff>19044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7513"/>
          <a:ext cx="698500" cy="15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109507</xdr:rowOff>
    </xdr:from>
    <xdr:to>
      <xdr:col>29</xdr:col>
      <xdr:colOff>177800</xdr:colOff>
      <xdr:row>18</xdr:row>
      <xdr:rowOff>39657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81584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129030</xdr:rowOff>
    </xdr:from>
    <xdr:to>
      <xdr:col>26</xdr:col>
      <xdr:colOff>101600</xdr:colOff>
      <xdr:row>18</xdr:row>
      <xdr:rowOff>59180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43957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156574</xdr:rowOff>
    </xdr:from>
    <xdr:to>
      <xdr:col>22</xdr:col>
      <xdr:colOff>165100</xdr:colOff>
      <xdr:row>18</xdr:row>
      <xdr:rowOff>86724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71501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124438</xdr:rowOff>
    </xdr:from>
    <xdr:to>
      <xdr:col>19</xdr:col>
      <xdr:colOff>38100</xdr:colOff>
      <xdr:row>18</xdr:row>
      <xdr:rowOff>54588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39365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139694</xdr:rowOff>
    </xdr:from>
    <xdr:to>
      <xdr:col>15</xdr:col>
      <xdr:colOff>101600</xdr:colOff>
      <xdr:row>18</xdr:row>
      <xdr:rowOff>69844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54621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8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75780</xdr:rowOff>
    </xdr:from>
    <xdr:to>
      <xdr:col>29</xdr:col>
      <xdr:colOff>127000</xdr:colOff>
      <xdr:row>35</xdr:row>
      <xdr:rowOff>132231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6130"/>
          <a:ext cx="647700" cy="5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132231</xdr:rowOff>
    </xdr:from>
    <xdr:to>
      <xdr:col>26</xdr:col>
      <xdr:colOff>50800</xdr:colOff>
      <xdr:row>35</xdr:row>
      <xdr:rowOff>170946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42581"/>
          <a:ext cx="6985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170946</xdr:rowOff>
    </xdr:from>
    <xdr:to>
      <xdr:col>22</xdr:col>
      <xdr:colOff>114300</xdr:colOff>
      <xdr:row>35</xdr:row>
      <xdr:rowOff>179834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1296"/>
          <a:ext cx="698500" cy="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179834</xdr:rowOff>
    </xdr:from>
    <xdr:to>
      <xdr:col>18</xdr:col>
      <xdr:colOff>177800</xdr:colOff>
      <xdr:row>35</xdr:row>
      <xdr:rowOff>189746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0184"/>
          <a:ext cx="698500" cy="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24980</xdr:rowOff>
    </xdr:from>
    <xdr:to>
      <xdr:col>29</xdr:col>
      <xdr:colOff>177800</xdr:colOff>
      <xdr:row>35</xdr:row>
      <xdr:rowOff>126580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212957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81431</xdr:rowOff>
    </xdr:from>
    <xdr:to>
      <xdr:col>26</xdr:col>
      <xdr:colOff>101600</xdr:colOff>
      <xdr:row>35</xdr:row>
      <xdr:rowOff>183031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9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193208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60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120146</xdr:rowOff>
    </xdr:from>
    <xdr:to>
      <xdr:col>22</xdr:col>
      <xdr:colOff>165100</xdr:colOff>
      <xdr:row>35</xdr:row>
      <xdr:rowOff>221746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129034</xdr:rowOff>
    </xdr:from>
    <xdr:to>
      <xdr:col>19</xdr:col>
      <xdr:colOff>38100</xdr:colOff>
      <xdr:row>35</xdr:row>
      <xdr:rowOff>230634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240811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138946</xdr:rowOff>
    </xdr:from>
    <xdr:to>
      <xdr:col>15</xdr:col>
      <xdr:colOff>101600</xdr:colOff>
      <xdr:row>35</xdr:row>
      <xdr:rowOff>240546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250723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岩手県田野畑村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2,977
2,945
156.19
4,907,673
4,758,231
131,061
2,367,139
5,028,173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25739</xdr:rowOff>
    </xdr:from>
    <xdr:to>
      <xdr:col>24</xdr:col>
      <xdr:colOff>63500</xdr:colOff>
      <xdr:row>37</xdr:row>
      <xdr:rowOff>36883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389"/>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36883</xdr:rowOff>
    </xdr:from>
    <xdr:to>
      <xdr:col>19</xdr:col>
      <xdr:colOff>177800</xdr:colOff>
      <xdr:row>37</xdr:row>
      <xdr:rowOff>58275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0533"/>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18071</xdr:rowOff>
    </xdr:from>
    <xdr:to>
      <xdr:col>15</xdr:col>
      <xdr:colOff>50800</xdr:colOff>
      <xdr:row>37</xdr:row>
      <xdr:rowOff>58275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61721"/>
          <a:ext cx="889000" cy="4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18071</xdr:rowOff>
    </xdr:from>
    <xdr:to>
      <xdr:col>10</xdr:col>
      <xdr:colOff>114300</xdr:colOff>
      <xdr:row>37</xdr:row>
      <xdr:rowOff>47361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1721"/>
          <a:ext cx="8890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146389</xdr:rowOff>
    </xdr:from>
    <xdr:to>
      <xdr:col>24</xdr:col>
      <xdr:colOff>114300</xdr:colOff>
      <xdr:row>37</xdr:row>
      <xdr:rowOff>76539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124816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157533</xdr:rowOff>
    </xdr:from>
    <xdr:to>
      <xdr:col>20</xdr:col>
      <xdr:colOff>38100</xdr:colOff>
      <xdr:row>37</xdr:row>
      <xdr:rowOff>87683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78810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7475</xdr:rowOff>
    </xdr:from>
    <xdr:to>
      <xdr:col>15</xdr:col>
      <xdr:colOff>101600</xdr:colOff>
      <xdr:row>37</xdr:row>
      <xdr:rowOff>109075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100202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138721</xdr:rowOff>
    </xdr:from>
    <xdr:to>
      <xdr:col>10</xdr:col>
      <xdr:colOff>165100</xdr:colOff>
      <xdr:row>37</xdr:row>
      <xdr:rowOff>68871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59998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168011</xdr:rowOff>
    </xdr:from>
    <xdr:to>
      <xdr:col>6</xdr:col>
      <xdr:colOff>38100</xdr:colOff>
      <xdr:row>37</xdr:row>
      <xdr:rowOff>98161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89288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76327</xdr:rowOff>
    </xdr:from>
    <xdr:to>
      <xdr:col>24</xdr:col>
      <xdr:colOff>63500</xdr:colOff>
      <xdr:row>57</xdr:row>
      <xdr:rowOff>85906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48977"/>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76327</xdr:rowOff>
    </xdr:from>
    <xdr:to>
      <xdr:col>19</xdr:col>
      <xdr:colOff>177800</xdr:colOff>
      <xdr:row>57</xdr:row>
      <xdr:rowOff>79139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8977"/>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79139</xdr:rowOff>
    </xdr:from>
    <xdr:to>
      <xdr:col>15</xdr:col>
      <xdr:colOff>50800</xdr:colOff>
      <xdr:row>57</xdr:row>
      <xdr:rowOff>82810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1789"/>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82810</xdr:rowOff>
    </xdr:from>
    <xdr:to>
      <xdr:col>10</xdr:col>
      <xdr:colOff>114300</xdr:colOff>
      <xdr:row>57</xdr:row>
      <xdr:rowOff>101247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5460"/>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35106</xdr:rowOff>
    </xdr:from>
    <xdr:to>
      <xdr:col>24</xdr:col>
      <xdr:colOff>114300</xdr:colOff>
      <xdr:row>57</xdr:row>
      <xdr:rowOff>136706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13533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25527</xdr:rowOff>
    </xdr:from>
    <xdr:to>
      <xdr:col>20</xdr:col>
      <xdr:colOff>38100</xdr:colOff>
      <xdr:row>57</xdr:row>
      <xdr:rowOff>127127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28339</xdr:rowOff>
    </xdr:from>
    <xdr:to>
      <xdr:col>15</xdr:col>
      <xdr:colOff>101600</xdr:colOff>
      <xdr:row>57</xdr:row>
      <xdr:rowOff>129939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146466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32010</xdr:rowOff>
    </xdr:from>
    <xdr:to>
      <xdr:col>10</xdr:col>
      <xdr:colOff>165100</xdr:colOff>
      <xdr:row>57</xdr:row>
      <xdr:rowOff>133610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150137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50447</xdr:rowOff>
    </xdr:from>
    <xdr:to>
      <xdr:col>6</xdr:col>
      <xdr:colOff>38100</xdr:colOff>
      <xdr:row>57</xdr:row>
      <xdr:rowOff>152047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168574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9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60564</xdr:rowOff>
    </xdr:from>
    <xdr:to>
      <xdr:col>24</xdr:col>
      <xdr:colOff>63500</xdr:colOff>
      <xdr:row>78</xdr:row>
      <xdr:rowOff>6403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2214"/>
          <a:ext cx="838200" cy="1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165249</xdr:rowOff>
    </xdr:from>
    <xdr:to>
      <xdr:col>19</xdr:col>
      <xdr:colOff>177800</xdr:colOff>
      <xdr:row>78</xdr:row>
      <xdr:rowOff>6403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66899"/>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165249</xdr:rowOff>
    </xdr:from>
    <xdr:to>
      <xdr:col>15</xdr:col>
      <xdr:colOff>50800</xdr:colOff>
      <xdr:row>78</xdr:row>
      <xdr:rowOff>53856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6899"/>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83857</xdr:rowOff>
    </xdr:from>
    <xdr:to>
      <xdr:col>10</xdr:col>
      <xdr:colOff>114300</xdr:colOff>
      <xdr:row>78</xdr:row>
      <xdr:rowOff>53856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5507"/>
          <a:ext cx="889000" cy="1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9764</xdr:rowOff>
    </xdr:from>
    <xdr:to>
      <xdr:col>24</xdr:col>
      <xdr:colOff>114300</xdr:colOff>
      <xdr:row>77</xdr:row>
      <xdr:rowOff>111364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32641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127053</xdr:rowOff>
    </xdr:from>
    <xdr:to>
      <xdr:col>20</xdr:col>
      <xdr:colOff>38100</xdr:colOff>
      <xdr:row>78</xdr:row>
      <xdr:rowOff>57203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48330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114449</xdr:rowOff>
    </xdr:from>
    <xdr:to>
      <xdr:col>15</xdr:col>
      <xdr:colOff>101600</xdr:colOff>
      <xdr:row>78</xdr:row>
      <xdr:rowOff>44599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35726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3056</xdr:rowOff>
    </xdr:from>
    <xdr:to>
      <xdr:col>10</xdr:col>
      <xdr:colOff>165100</xdr:colOff>
      <xdr:row>78</xdr:row>
      <xdr:rowOff>104656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95783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33057</xdr:rowOff>
    </xdr:from>
    <xdr:to>
      <xdr:col>6</xdr:col>
      <xdr:colOff>38100</xdr:colOff>
      <xdr:row>77</xdr:row>
      <xdr:rowOff>134657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151184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152898</xdr:rowOff>
    </xdr:from>
    <xdr:to>
      <xdr:col>24</xdr:col>
      <xdr:colOff>63500</xdr:colOff>
      <xdr:row>96</xdr:row>
      <xdr:rowOff>24012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0648"/>
          <a:ext cx="838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85637</xdr:rowOff>
    </xdr:from>
    <xdr:to>
      <xdr:col>19</xdr:col>
      <xdr:colOff>177800</xdr:colOff>
      <xdr:row>96</xdr:row>
      <xdr:rowOff>24012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73387"/>
          <a:ext cx="889000" cy="10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85637</xdr:rowOff>
    </xdr:from>
    <xdr:to>
      <xdr:col>15</xdr:col>
      <xdr:colOff>50800</xdr:colOff>
      <xdr:row>96</xdr:row>
      <xdr:rowOff>96228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3387"/>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96228</xdr:rowOff>
    </xdr:from>
    <xdr:to>
      <xdr:col>10</xdr:col>
      <xdr:colOff>114300</xdr:colOff>
      <xdr:row>96</xdr:row>
      <xdr:rowOff>131349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5428"/>
          <a:ext cx="889000" cy="3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102098</xdr:rowOff>
    </xdr:from>
    <xdr:to>
      <xdr:col>24</xdr:col>
      <xdr:colOff>114300</xdr:colOff>
      <xdr:row>96</xdr:row>
      <xdr:rowOff>32248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80525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144662</xdr:rowOff>
    </xdr:from>
    <xdr:to>
      <xdr:col>20</xdr:col>
      <xdr:colOff>38100</xdr:colOff>
      <xdr:row>96</xdr:row>
      <xdr:rowOff>74812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65939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34837</xdr:rowOff>
    </xdr:from>
    <xdr:to>
      <xdr:col>15</xdr:col>
      <xdr:colOff>101600</xdr:colOff>
      <xdr:row>95</xdr:row>
      <xdr:rowOff>136437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127564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45428</xdr:rowOff>
    </xdr:from>
    <xdr:to>
      <xdr:col>10</xdr:col>
      <xdr:colOff>165100</xdr:colOff>
      <xdr:row>96</xdr:row>
      <xdr:rowOff>147028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138155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80549</xdr:rowOff>
    </xdr:from>
    <xdr:to>
      <xdr:col>6</xdr:col>
      <xdr:colOff>38100</xdr:colOff>
      <xdr:row>97</xdr:row>
      <xdr:rowOff>10699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3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118522</xdr:rowOff>
    </xdr:from>
    <xdr:to>
      <xdr:col>55</xdr:col>
      <xdr:colOff>0</xdr:colOff>
      <xdr:row>37</xdr:row>
      <xdr:rowOff>50714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0722"/>
          <a:ext cx="838200" cy="1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91746</xdr:rowOff>
    </xdr:from>
    <xdr:to>
      <xdr:col>50</xdr:col>
      <xdr:colOff>114300</xdr:colOff>
      <xdr:row>37</xdr:row>
      <xdr:rowOff>50714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3946"/>
          <a:ext cx="889000" cy="13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169643</xdr:rowOff>
    </xdr:from>
    <xdr:to>
      <xdr:col>45</xdr:col>
      <xdr:colOff>177800</xdr:colOff>
      <xdr:row>36</xdr:row>
      <xdr:rowOff>91746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70393"/>
          <a:ext cx="889000" cy="9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169643</xdr:rowOff>
    </xdr:from>
    <xdr:to>
      <xdr:col>41</xdr:col>
      <xdr:colOff>50800</xdr:colOff>
      <xdr:row>36</xdr:row>
      <xdr:rowOff>93220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0393"/>
          <a:ext cx="889000" cy="9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67722</xdr:rowOff>
    </xdr:from>
    <xdr:to>
      <xdr:col>55</xdr:col>
      <xdr:colOff>50800</xdr:colOff>
      <xdr:row>36</xdr:row>
      <xdr:rowOff>169322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46149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171364</xdr:rowOff>
    </xdr:from>
    <xdr:to>
      <xdr:col>50</xdr:col>
      <xdr:colOff>165100</xdr:colOff>
      <xdr:row>37</xdr:row>
      <xdr:rowOff>101514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92641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40946</xdr:rowOff>
    </xdr:from>
    <xdr:to>
      <xdr:col>46</xdr:col>
      <xdr:colOff>38100</xdr:colOff>
      <xdr:row>36</xdr:row>
      <xdr:rowOff>142546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159073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8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118843</xdr:rowOff>
    </xdr:from>
    <xdr:to>
      <xdr:col>41</xdr:col>
      <xdr:colOff>101600</xdr:colOff>
      <xdr:row>36</xdr:row>
      <xdr:rowOff>48993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40120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1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42420</xdr:rowOff>
    </xdr:from>
    <xdr:to>
      <xdr:col>36</xdr:col>
      <xdr:colOff>165100</xdr:colOff>
      <xdr:row>36</xdr:row>
      <xdr:rowOff>144020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160547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110398</xdr:rowOff>
    </xdr:from>
    <xdr:to>
      <xdr:col>55</xdr:col>
      <xdr:colOff>0</xdr:colOff>
      <xdr:row>58</xdr:row>
      <xdr:rowOff>128972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4498"/>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158581</xdr:rowOff>
    </xdr:from>
    <xdr:to>
      <xdr:col>50</xdr:col>
      <xdr:colOff>114300</xdr:colOff>
      <xdr:row>58</xdr:row>
      <xdr:rowOff>128972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1231"/>
          <a:ext cx="889000" cy="1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166208</xdr:rowOff>
    </xdr:from>
    <xdr:to>
      <xdr:col>45</xdr:col>
      <xdr:colOff>177800</xdr:colOff>
      <xdr:row>57</xdr:row>
      <xdr:rowOff>158581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24508"/>
          <a:ext cx="889000" cy="5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166208</xdr:rowOff>
    </xdr:from>
    <xdr:to>
      <xdr:col>41</xdr:col>
      <xdr:colOff>50800</xdr:colOff>
      <xdr:row>57</xdr:row>
      <xdr:rowOff>40070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24508"/>
          <a:ext cx="889000" cy="38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59598</xdr:rowOff>
    </xdr:from>
    <xdr:to>
      <xdr:col>55</xdr:col>
      <xdr:colOff>50800</xdr:colOff>
      <xdr:row>58</xdr:row>
      <xdr:rowOff>161198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145975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78172</xdr:rowOff>
    </xdr:from>
    <xdr:to>
      <xdr:col>50</xdr:col>
      <xdr:colOff>165100</xdr:colOff>
      <xdr:row>59</xdr:row>
      <xdr:rowOff>8322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170899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107781</xdr:rowOff>
    </xdr:from>
    <xdr:to>
      <xdr:col>46</xdr:col>
      <xdr:colOff>38100</xdr:colOff>
      <xdr:row>58</xdr:row>
      <xdr:rowOff>37931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54458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115408</xdr:rowOff>
    </xdr:from>
    <xdr:to>
      <xdr:col>41</xdr:col>
      <xdr:colOff>101600</xdr:colOff>
      <xdr:row>55</xdr:row>
      <xdr:rowOff>45558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62085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160720</xdr:rowOff>
    </xdr:from>
    <xdr:to>
      <xdr:col>36</xdr:col>
      <xdr:colOff>165100</xdr:colOff>
      <xdr:row>57</xdr:row>
      <xdr:rowOff>90870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107397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3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68016</xdr:rowOff>
    </xdr:from>
    <xdr:to>
      <xdr:col>55</xdr:col>
      <xdr:colOff>0</xdr:colOff>
      <xdr:row>79</xdr:row>
      <xdr:rowOff>68270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1256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170324</xdr:rowOff>
    </xdr:from>
    <xdr:to>
      <xdr:col>50</xdr:col>
      <xdr:colOff>114300</xdr:colOff>
      <xdr:row>79</xdr:row>
      <xdr:rowOff>68270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3424"/>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119723</xdr:rowOff>
    </xdr:from>
    <xdr:to>
      <xdr:col>45</xdr:col>
      <xdr:colOff>177800</xdr:colOff>
      <xdr:row>78</xdr:row>
      <xdr:rowOff>170324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49923"/>
          <a:ext cx="889000" cy="39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119723</xdr:rowOff>
    </xdr:from>
    <xdr:to>
      <xdr:col>41</xdr:col>
      <xdr:colOff>50800</xdr:colOff>
      <xdr:row>77</xdr:row>
      <xdr:rowOff>150552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49923"/>
          <a:ext cx="889000" cy="2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17216</xdr:rowOff>
    </xdr:from>
    <xdr:to>
      <xdr:col>55</xdr:col>
      <xdr:colOff>50800</xdr:colOff>
      <xdr:row>79</xdr:row>
      <xdr:rowOff>118816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17470</xdr:rowOff>
    </xdr:from>
    <xdr:to>
      <xdr:col>50</xdr:col>
      <xdr:colOff>165100</xdr:colOff>
      <xdr:row>79</xdr:row>
      <xdr:rowOff>119070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110197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119524</xdr:rowOff>
    </xdr:from>
    <xdr:to>
      <xdr:col>46</xdr:col>
      <xdr:colOff>38100</xdr:colOff>
      <xdr:row>79</xdr:row>
      <xdr:rowOff>49674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68923</xdr:rowOff>
    </xdr:from>
    <xdr:to>
      <xdr:col>41</xdr:col>
      <xdr:colOff>101600</xdr:colOff>
      <xdr:row>76</xdr:row>
      <xdr:rowOff>170523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15599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99752</xdr:rowOff>
    </xdr:from>
    <xdr:to>
      <xdr:col>36</xdr:col>
      <xdr:colOff>165100</xdr:colOff>
      <xdr:row>78</xdr:row>
      <xdr:rowOff>29902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46429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170135</xdr:rowOff>
    </xdr:from>
    <xdr:to>
      <xdr:col>55</xdr:col>
      <xdr:colOff>0</xdr:colOff>
      <xdr:row>99</xdr:row>
      <xdr:rowOff>18607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72235"/>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72329</xdr:rowOff>
    </xdr:from>
    <xdr:to>
      <xdr:col>50</xdr:col>
      <xdr:colOff>114300</xdr:colOff>
      <xdr:row>99</xdr:row>
      <xdr:rowOff>18607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4429"/>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82789</xdr:rowOff>
    </xdr:from>
    <xdr:to>
      <xdr:col>45</xdr:col>
      <xdr:colOff>177800</xdr:colOff>
      <xdr:row>98</xdr:row>
      <xdr:rowOff>72329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41989"/>
          <a:ext cx="889000" cy="3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82789</xdr:rowOff>
    </xdr:from>
    <xdr:to>
      <xdr:col>41</xdr:col>
      <xdr:colOff>50800</xdr:colOff>
      <xdr:row>98</xdr:row>
      <xdr:rowOff>83911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41989"/>
          <a:ext cx="889000" cy="3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119335</xdr:rowOff>
    </xdr:from>
    <xdr:to>
      <xdr:col>55</xdr:col>
      <xdr:colOff>50800</xdr:colOff>
      <xdr:row>99</xdr:row>
      <xdr:rowOff>49485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34262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139257</xdr:rowOff>
    </xdr:from>
    <xdr:to>
      <xdr:col>50</xdr:col>
      <xdr:colOff>165100</xdr:colOff>
      <xdr:row>99</xdr:row>
      <xdr:rowOff>69407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60534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21529</xdr:rowOff>
    </xdr:from>
    <xdr:to>
      <xdr:col>46</xdr:col>
      <xdr:colOff>38100</xdr:colOff>
      <xdr:row>98</xdr:row>
      <xdr:rowOff>123129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139656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31989</xdr:rowOff>
    </xdr:from>
    <xdr:to>
      <xdr:col>41</xdr:col>
      <xdr:colOff>101600</xdr:colOff>
      <xdr:row>96</xdr:row>
      <xdr:rowOff>133589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150116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26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33111</xdr:rowOff>
    </xdr:from>
    <xdr:to>
      <xdr:col>36</xdr:col>
      <xdr:colOff>165100</xdr:colOff>
      <xdr:row>98</xdr:row>
      <xdr:rowOff>134711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151238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1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143523</xdr:rowOff>
    </xdr:from>
    <xdr:to>
      <xdr:col>85</xdr:col>
      <xdr:colOff>127000</xdr:colOff>
      <xdr:row>39</xdr:row>
      <xdr:rowOff>41432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8623"/>
          <a:ext cx="838200" cy="6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43120</xdr:rowOff>
    </xdr:from>
    <xdr:to>
      <xdr:col>81</xdr:col>
      <xdr:colOff>50800</xdr:colOff>
      <xdr:row>38</xdr:row>
      <xdr:rowOff>143523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86770"/>
          <a:ext cx="889000" cy="2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149777</xdr:rowOff>
    </xdr:from>
    <xdr:to>
      <xdr:col>76</xdr:col>
      <xdr:colOff>114300</xdr:colOff>
      <xdr:row>37</xdr:row>
      <xdr:rowOff>43120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21977"/>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149777</xdr:rowOff>
    </xdr:from>
    <xdr:to>
      <xdr:col>71</xdr:col>
      <xdr:colOff>177800</xdr:colOff>
      <xdr:row>37</xdr:row>
      <xdr:rowOff>37214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21977"/>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162082</xdr:rowOff>
    </xdr:from>
    <xdr:to>
      <xdr:col>85</xdr:col>
      <xdr:colOff>177800</xdr:colOff>
      <xdr:row>39</xdr:row>
      <xdr:rowOff>92232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92723</xdr:rowOff>
    </xdr:from>
    <xdr:to>
      <xdr:col>81</xdr:col>
      <xdr:colOff>101600</xdr:colOff>
      <xdr:row>39</xdr:row>
      <xdr:rowOff>22873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39400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163770</xdr:rowOff>
    </xdr:from>
    <xdr:to>
      <xdr:col>76</xdr:col>
      <xdr:colOff>165100</xdr:colOff>
      <xdr:row>37</xdr:row>
      <xdr:rowOff>93920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110447</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1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98977</xdr:rowOff>
    </xdr:from>
    <xdr:to>
      <xdr:col>72</xdr:col>
      <xdr:colOff>38100</xdr:colOff>
      <xdr:row>37</xdr:row>
      <xdr:rowOff>29127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45654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04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157864</xdr:rowOff>
    </xdr:from>
    <xdr:to>
      <xdr:col>67</xdr:col>
      <xdr:colOff>101600</xdr:colOff>
      <xdr:row>37</xdr:row>
      <xdr:rowOff>88014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104541</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1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54319</xdr:rowOff>
    </xdr:from>
    <xdr:to>
      <xdr:col>85</xdr:col>
      <xdr:colOff>127000</xdr:colOff>
      <xdr:row>77</xdr:row>
      <xdr:rowOff>91312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5969"/>
          <a:ext cx="838200" cy="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91312</xdr:rowOff>
    </xdr:from>
    <xdr:to>
      <xdr:col>81</xdr:col>
      <xdr:colOff>50800</xdr:colOff>
      <xdr:row>77</xdr:row>
      <xdr:rowOff>110265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92962"/>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108866</xdr:rowOff>
    </xdr:from>
    <xdr:to>
      <xdr:col>76</xdr:col>
      <xdr:colOff>114300</xdr:colOff>
      <xdr:row>77</xdr:row>
      <xdr:rowOff>110265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0516"/>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108866</xdr:rowOff>
    </xdr:from>
    <xdr:to>
      <xdr:col>71</xdr:col>
      <xdr:colOff>177800</xdr:colOff>
      <xdr:row>77</xdr:row>
      <xdr:rowOff>113326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051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3519</xdr:rowOff>
    </xdr:from>
    <xdr:to>
      <xdr:col>85</xdr:col>
      <xdr:colOff>177800</xdr:colOff>
      <xdr:row>77</xdr:row>
      <xdr:rowOff>105119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26396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5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40512</xdr:rowOff>
    </xdr:from>
    <xdr:to>
      <xdr:col>81</xdr:col>
      <xdr:colOff>101600</xdr:colOff>
      <xdr:row>77</xdr:row>
      <xdr:rowOff>142112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133239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3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59465</xdr:rowOff>
    </xdr:from>
    <xdr:to>
      <xdr:col>76</xdr:col>
      <xdr:colOff>165100</xdr:colOff>
      <xdr:row>77</xdr:row>
      <xdr:rowOff>161065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152192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58066</xdr:rowOff>
    </xdr:from>
    <xdr:to>
      <xdr:col>72</xdr:col>
      <xdr:colOff>38100</xdr:colOff>
      <xdr:row>77</xdr:row>
      <xdr:rowOff>159666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150793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62526</xdr:rowOff>
    </xdr:from>
    <xdr:to>
      <xdr:col>67</xdr:col>
      <xdr:colOff>101600</xdr:colOff>
      <xdr:row>77</xdr:row>
      <xdr:rowOff>164126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155253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5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41833</xdr:rowOff>
    </xdr:from>
    <xdr:to>
      <xdr:col>85</xdr:col>
      <xdr:colOff>127000</xdr:colOff>
      <xdr:row>97</xdr:row>
      <xdr:rowOff>100783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72483"/>
          <a:ext cx="838200" cy="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41833</xdr:rowOff>
    </xdr:from>
    <xdr:to>
      <xdr:col>81</xdr:col>
      <xdr:colOff>50800</xdr:colOff>
      <xdr:row>98</xdr:row>
      <xdr:rowOff>13419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72483"/>
          <a:ext cx="889000" cy="14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13419</xdr:rowOff>
    </xdr:from>
    <xdr:to>
      <xdr:col>76</xdr:col>
      <xdr:colOff>114300</xdr:colOff>
      <xdr:row>98</xdr:row>
      <xdr:rowOff>69228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5519"/>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22101</xdr:rowOff>
    </xdr:from>
    <xdr:to>
      <xdr:col>71</xdr:col>
      <xdr:colOff>177800</xdr:colOff>
      <xdr:row>98</xdr:row>
      <xdr:rowOff>69228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24201"/>
          <a:ext cx="889000" cy="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49983</xdr:rowOff>
    </xdr:from>
    <xdr:to>
      <xdr:col>85</xdr:col>
      <xdr:colOff>177800</xdr:colOff>
      <xdr:row>97</xdr:row>
      <xdr:rowOff>151583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72860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162483</xdr:rowOff>
    </xdr:from>
    <xdr:to>
      <xdr:col>81</xdr:col>
      <xdr:colOff>101600</xdr:colOff>
      <xdr:row>97</xdr:row>
      <xdr:rowOff>92633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109160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9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134069</xdr:rowOff>
    </xdr:from>
    <xdr:to>
      <xdr:col>76</xdr:col>
      <xdr:colOff>165100</xdr:colOff>
      <xdr:row>98</xdr:row>
      <xdr:rowOff>64219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80746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18428</xdr:rowOff>
    </xdr:from>
    <xdr:to>
      <xdr:col>72</xdr:col>
      <xdr:colOff>38100</xdr:colOff>
      <xdr:row>98</xdr:row>
      <xdr:rowOff>120028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136555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142751</xdr:rowOff>
    </xdr:from>
    <xdr:to>
      <xdr:col>67</xdr:col>
      <xdr:colOff>101600</xdr:colOff>
      <xdr:row>98</xdr:row>
      <xdr:rowOff>72901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89428</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4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14027</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00577"/>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14027</xdr:rowOff>
    </xdr:from>
    <xdr:to>
      <xdr:col>102</xdr:col>
      <xdr:colOff>114300</xdr:colOff>
      <xdr:row>39</xdr:row>
      <xdr:rowOff>40849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00577"/>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134677</xdr:rowOff>
    </xdr:from>
    <xdr:to>
      <xdr:col>102</xdr:col>
      <xdr:colOff>165100</xdr:colOff>
      <xdr:row>39</xdr:row>
      <xdr:rowOff>64827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55954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74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161499</xdr:rowOff>
    </xdr:from>
    <xdr:to>
      <xdr:col>98</xdr:col>
      <xdr:colOff>38100</xdr:colOff>
      <xdr:row>39</xdr:row>
      <xdr:rowOff>91649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82776</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6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106032</xdr:rowOff>
    </xdr:from>
    <xdr:to>
      <xdr:col>116</xdr:col>
      <xdr:colOff>63500</xdr:colOff>
      <xdr:row>57</xdr:row>
      <xdr:rowOff>164115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8678532"/>
          <a:ext cx="838200" cy="12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15296</xdr:rowOff>
    </xdr:from>
    <xdr:to>
      <xdr:col>111</xdr:col>
      <xdr:colOff>177800</xdr:colOff>
      <xdr:row>57</xdr:row>
      <xdr:rowOff>164115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787946"/>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15296</xdr:rowOff>
    </xdr:from>
    <xdr:to>
      <xdr:col>107</xdr:col>
      <xdr:colOff>50800</xdr:colOff>
      <xdr:row>57</xdr:row>
      <xdr:rowOff>111646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87946"/>
          <a:ext cx="889000" cy="9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98552</xdr:rowOff>
    </xdr:from>
    <xdr:to>
      <xdr:col>102</xdr:col>
      <xdr:colOff>114300</xdr:colOff>
      <xdr:row>57</xdr:row>
      <xdr:rowOff>111646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71202"/>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55232</xdr:rowOff>
    </xdr:from>
    <xdr:to>
      <xdr:col>116</xdr:col>
      <xdr:colOff>114300</xdr:colOff>
      <xdr:row>50</xdr:row>
      <xdr:rowOff>156832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62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8259</xdr:rowOff>
    </xdr:from>
    <xdr:ext cx="599010"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58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113315</xdr:rowOff>
    </xdr:from>
    <xdr:to>
      <xdr:col>112</xdr:col>
      <xdr:colOff>38100</xdr:colOff>
      <xdr:row>58</xdr:row>
      <xdr:rowOff>43465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59992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135946</xdr:rowOff>
    </xdr:from>
    <xdr:to>
      <xdr:col>107</xdr:col>
      <xdr:colOff>101600</xdr:colOff>
      <xdr:row>57</xdr:row>
      <xdr:rowOff>66096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82623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60846</xdr:rowOff>
    </xdr:from>
    <xdr:to>
      <xdr:col>102</xdr:col>
      <xdr:colOff>165100</xdr:colOff>
      <xdr:row>57</xdr:row>
      <xdr:rowOff>162446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7523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47752</xdr:rowOff>
    </xdr:from>
    <xdr:to>
      <xdr:col>98</xdr:col>
      <xdr:colOff>38100</xdr:colOff>
      <xdr:row>57</xdr:row>
      <xdr:rowOff>149352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165879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122620</xdr:rowOff>
    </xdr:from>
    <xdr:to>
      <xdr:col>116</xdr:col>
      <xdr:colOff>63500</xdr:colOff>
      <xdr:row>77</xdr:row>
      <xdr:rowOff>18256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52820"/>
          <a:ext cx="8382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18256</xdr:rowOff>
    </xdr:from>
    <xdr:to>
      <xdr:col>111</xdr:col>
      <xdr:colOff>177800</xdr:colOff>
      <xdr:row>77</xdr:row>
      <xdr:rowOff>39711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19906"/>
          <a:ext cx="889000" cy="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23099</xdr:rowOff>
    </xdr:from>
    <xdr:to>
      <xdr:col>107</xdr:col>
      <xdr:colOff>50800</xdr:colOff>
      <xdr:row>77</xdr:row>
      <xdr:rowOff>39711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24749"/>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23099</xdr:rowOff>
    </xdr:from>
    <xdr:to>
      <xdr:col>102</xdr:col>
      <xdr:colOff>114300</xdr:colOff>
      <xdr:row>77</xdr:row>
      <xdr:rowOff>31271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4749"/>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71820</xdr:rowOff>
    </xdr:from>
    <xdr:to>
      <xdr:col>116</xdr:col>
      <xdr:colOff>114300</xdr:colOff>
      <xdr:row>77</xdr:row>
      <xdr:rowOff>1970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94697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138906</xdr:rowOff>
    </xdr:from>
    <xdr:to>
      <xdr:col>112</xdr:col>
      <xdr:colOff>38100</xdr:colOff>
      <xdr:row>77</xdr:row>
      <xdr:rowOff>69056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60183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160361</xdr:rowOff>
    </xdr:from>
    <xdr:to>
      <xdr:col>107</xdr:col>
      <xdr:colOff>101600</xdr:colOff>
      <xdr:row>77</xdr:row>
      <xdr:rowOff>90511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81638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143749</xdr:rowOff>
    </xdr:from>
    <xdr:to>
      <xdr:col>102</xdr:col>
      <xdr:colOff>165100</xdr:colOff>
      <xdr:row>77</xdr:row>
      <xdr:rowOff>73899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65026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151921</xdr:rowOff>
    </xdr:from>
    <xdr:to>
      <xdr:col>98</xdr:col>
      <xdr:colOff>38100</xdr:colOff>
      <xdr:row>77</xdr:row>
      <xdr:rowOff>82071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73198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類似団体平均に比べて、維持補修費、公債費、積立金、貸付金が多額となっている。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維持補修費においては、大雪の影響により道路除排雪業務に係る委託料が増加したものである。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公債費においては、過去の大規模投資により発行した地方債の元金償還の開始によるものである。</a:t>
          </a:r>
        </a:p>
        <a:p>
          <a:r>
            <a:rPr kumimoji="1" lang="ja-JP" altLang="en-US" sz="1300">
              <a:latin typeface="ＭＳ Ｐゴシック" panose="020B0600070205080204" pitchFamily="50" charset="-128"/>
              <a:ea typeface="ＭＳ Ｐゴシック" panose="020B0600070205080204" pitchFamily="50" charset="-128"/>
            </a:rPr>
            <a:t>　積立金においては、財政調整基金から特定目的基金への積み替えを実施したことにより、増加したものである。</a:t>
          </a:r>
        </a:p>
        <a:p>
          <a:r>
            <a:rPr kumimoji="1" lang="ja-JP" altLang="en-US" sz="1300">
              <a:latin typeface="ＭＳ Ｐゴシック" panose="020B0600070205080204" pitchFamily="50" charset="-128"/>
              <a:ea typeface="ＭＳ Ｐゴシック" panose="020B0600070205080204" pitchFamily="50" charset="-128"/>
            </a:rPr>
            <a:t>　貸付金においては、第三セクターへの長期貸付の実施によるものである。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岩手県田野畑村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2,977
2,945
156.19
4,907,673
4,758,231
131,061
2,367,139
5,028,173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81445</xdr:rowOff>
    </xdr:from>
    <xdr:to>
      <xdr:col>24</xdr:col>
      <xdr:colOff>63500</xdr:colOff>
      <xdr:row>37</xdr:row>
      <xdr:rowOff>86093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509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86093</xdr:rowOff>
    </xdr:from>
    <xdr:to>
      <xdr:col>19</xdr:col>
      <xdr:colOff>177800</xdr:colOff>
      <xdr:row>37</xdr:row>
      <xdr:rowOff>95009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974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95009</xdr:rowOff>
    </xdr:from>
    <xdr:to>
      <xdr:col>15</xdr:col>
      <xdr:colOff>50800</xdr:colOff>
      <xdr:row>37</xdr:row>
      <xdr:rowOff>95199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86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95199</xdr:rowOff>
    </xdr:from>
    <xdr:to>
      <xdr:col>10</xdr:col>
      <xdr:colOff>114300</xdr:colOff>
      <xdr:row>37</xdr:row>
      <xdr:rowOff>109106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8849"/>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30645</xdr:rowOff>
    </xdr:from>
    <xdr:to>
      <xdr:col>24</xdr:col>
      <xdr:colOff>114300</xdr:colOff>
      <xdr:row>37</xdr:row>
      <xdr:rowOff>132245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35293</xdr:rowOff>
    </xdr:from>
    <xdr:to>
      <xdr:col>20</xdr:col>
      <xdr:colOff>38100</xdr:colOff>
      <xdr:row>37</xdr:row>
      <xdr:rowOff>136893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128020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44209</xdr:rowOff>
    </xdr:from>
    <xdr:to>
      <xdr:col>15</xdr:col>
      <xdr:colOff>101600</xdr:colOff>
      <xdr:row>37</xdr:row>
      <xdr:rowOff>145809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136936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44399</xdr:rowOff>
    </xdr:from>
    <xdr:to>
      <xdr:col>10</xdr:col>
      <xdr:colOff>165100</xdr:colOff>
      <xdr:row>37</xdr:row>
      <xdr:rowOff>145999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137126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58306</xdr:rowOff>
    </xdr:from>
    <xdr:to>
      <xdr:col>6</xdr:col>
      <xdr:colOff>38100</xdr:colOff>
      <xdr:row>37</xdr:row>
      <xdr:rowOff>159906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151033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89624</xdr:rowOff>
    </xdr:from>
    <xdr:to>
      <xdr:col>24</xdr:col>
      <xdr:colOff>63500</xdr:colOff>
      <xdr:row>56</xdr:row>
      <xdr:rowOff>110996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90824"/>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110996</xdr:rowOff>
    </xdr:from>
    <xdr:to>
      <xdr:col>19</xdr:col>
      <xdr:colOff>177800</xdr:colOff>
      <xdr:row>56</xdr:row>
      <xdr:rowOff>127654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12196"/>
          <a:ext cx="889000" cy="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72331</xdr:rowOff>
    </xdr:from>
    <xdr:to>
      <xdr:col>15</xdr:col>
      <xdr:colOff>50800</xdr:colOff>
      <xdr:row>56</xdr:row>
      <xdr:rowOff>127654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73531"/>
          <a:ext cx="8890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72331</xdr:rowOff>
    </xdr:from>
    <xdr:to>
      <xdr:col>10</xdr:col>
      <xdr:colOff>114300</xdr:colOff>
      <xdr:row>56</xdr:row>
      <xdr:rowOff>76255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7353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38824</xdr:rowOff>
    </xdr:from>
    <xdr:to>
      <xdr:col>24</xdr:col>
      <xdr:colOff>114300</xdr:colOff>
      <xdr:row>56</xdr:row>
      <xdr:rowOff>140424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61701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9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60196</xdr:rowOff>
    </xdr:from>
    <xdr:to>
      <xdr:col>20</xdr:col>
      <xdr:colOff>38100</xdr:colOff>
      <xdr:row>56</xdr:row>
      <xdr:rowOff>161796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6873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3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76854</xdr:rowOff>
    </xdr:from>
    <xdr:to>
      <xdr:col>15</xdr:col>
      <xdr:colOff>101600</xdr:colOff>
      <xdr:row>57</xdr:row>
      <xdr:rowOff>7004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23531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21531</xdr:rowOff>
    </xdr:from>
    <xdr:to>
      <xdr:col>10</xdr:col>
      <xdr:colOff>165100</xdr:colOff>
      <xdr:row>56</xdr:row>
      <xdr:rowOff>123131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139658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25455</xdr:rowOff>
    </xdr:from>
    <xdr:to>
      <xdr:col>6</xdr:col>
      <xdr:colOff>38100</xdr:colOff>
      <xdr:row>56</xdr:row>
      <xdr:rowOff>127055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143582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118718</xdr:rowOff>
    </xdr:from>
    <xdr:to>
      <xdr:col>24</xdr:col>
      <xdr:colOff>63500</xdr:colOff>
      <xdr:row>76</xdr:row>
      <xdr:rowOff>139395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48918"/>
          <a:ext cx="838200" cy="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79070</xdr:rowOff>
    </xdr:from>
    <xdr:to>
      <xdr:col>19</xdr:col>
      <xdr:colOff>177800</xdr:colOff>
      <xdr:row>76</xdr:row>
      <xdr:rowOff>118718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09270"/>
          <a:ext cx="889000" cy="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79070</xdr:rowOff>
    </xdr:from>
    <xdr:to>
      <xdr:col>15</xdr:col>
      <xdr:colOff>50800</xdr:colOff>
      <xdr:row>76</xdr:row>
      <xdr:rowOff>165579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09270"/>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165579</xdr:rowOff>
    </xdr:from>
    <xdr:to>
      <xdr:col>10</xdr:col>
      <xdr:colOff>114300</xdr:colOff>
      <xdr:row>76</xdr:row>
      <xdr:rowOff>170397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95779"/>
          <a:ext cx="8890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88595</xdr:rowOff>
    </xdr:from>
    <xdr:to>
      <xdr:col>24</xdr:col>
      <xdr:colOff>114300</xdr:colOff>
      <xdr:row>77</xdr:row>
      <xdr:rowOff>18745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67022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9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67918</xdr:rowOff>
    </xdr:from>
    <xdr:to>
      <xdr:col>20</xdr:col>
      <xdr:colOff>38100</xdr:colOff>
      <xdr:row>76</xdr:row>
      <xdr:rowOff>169518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160645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28270</xdr:rowOff>
    </xdr:from>
    <xdr:to>
      <xdr:col>15</xdr:col>
      <xdr:colOff>101600</xdr:colOff>
      <xdr:row>76</xdr:row>
      <xdr:rowOff>129870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120997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5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114779</xdr:rowOff>
    </xdr:from>
    <xdr:to>
      <xdr:col>10</xdr:col>
      <xdr:colOff>165100</xdr:colOff>
      <xdr:row>77</xdr:row>
      <xdr:rowOff>44929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3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119597</xdr:rowOff>
    </xdr:from>
    <xdr:to>
      <xdr:col>6</xdr:col>
      <xdr:colOff>38100</xdr:colOff>
      <xdr:row>77</xdr:row>
      <xdr:rowOff>49747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40874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69262</xdr:rowOff>
    </xdr:from>
    <xdr:to>
      <xdr:col>24</xdr:col>
      <xdr:colOff>63500</xdr:colOff>
      <xdr:row>98</xdr:row>
      <xdr:rowOff>91748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71362"/>
          <a:ext cx="838200" cy="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86502</xdr:rowOff>
    </xdr:from>
    <xdr:to>
      <xdr:col>19</xdr:col>
      <xdr:colOff>177800</xdr:colOff>
      <xdr:row>98</xdr:row>
      <xdr:rowOff>91748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8860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86502</xdr:rowOff>
    </xdr:from>
    <xdr:to>
      <xdr:col>15</xdr:col>
      <xdr:colOff>50800</xdr:colOff>
      <xdr:row>98</xdr:row>
      <xdr:rowOff>102440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8860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102440</xdr:rowOff>
    </xdr:from>
    <xdr:to>
      <xdr:col>10</xdr:col>
      <xdr:colOff>114300</xdr:colOff>
      <xdr:row>98</xdr:row>
      <xdr:rowOff>108144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04540"/>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18462</xdr:rowOff>
    </xdr:from>
    <xdr:to>
      <xdr:col>24</xdr:col>
      <xdr:colOff>114300</xdr:colOff>
      <xdr:row>98</xdr:row>
      <xdr:rowOff>120062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104839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40948</xdr:rowOff>
    </xdr:from>
    <xdr:to>
      <xdr:col>20</xdr:col>
      <xdr:colOff>38100</xdr:colOff>
      <xdr:row>98</xdr:row>
      <xdr:rowOff>142548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133675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35702</xdr:rowOff>
    </xdr:from>
    <xdr:to>
      <xdr:col>15</xdr:col>
      <xdr:colOff>101600</xdr:colOff>
      <xdr:row>98</xdr:row>
      <xdr:rowOff>137302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128429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51640</xdr:rowOff>
    </xdr:from>
    <xdr:to>
      <xdr:col>10</xdr:col>
      <xdr:colOff>165100</xdr:colOff>
      <xdr:row>98</xdr:row>
      <xdr:rowOff>153240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144367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57344</xdr:rowOff>
    </xdr:from>
    <xdr:to>
      <xdr:col>6</xdr:col>
      <xdr:colOff>38100</xdr:colOff>
      <xdr:row>98</xdr:row>
      <xdr:rowOff>158944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150071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97681</xdr:rowOff>
    </xdr:from>
    <xdr:to>
      <xdr:col>41</xdr:col>
      <xdr:colOff>50800</xdr:colOff>
      <xdr:row>39</xdr:row>
      <xdr:rowOff>98226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231"/>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46881</xdr:rowOff>
    </xdr:from>
    <xdr:to>
      <xdr:col>36</xdr:col>
      <xdr:colOff>165100</xdr:colOff>
      <xdr:row>39</xdr:row>
      <xdr:rowOff>148481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139608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134156</xdr:rowOff>
    </xdr:from>
    <xdr:to>
      <xdr:col>55</xdr:col>
      <xdr:colOff>0</xdr:colOff>
      <xdr:row>57</xdr:row>
      <xdr:rowOff>136740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06806"/>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98727</xdr:rowOff>
    </xdr:from>
    <xdr:to>
      <xdr:col>50</xdr:col>
      <xdr:colOff>114300</xdr:colOff>
      <xdr:row>57</xdr:row>
      <xdr:rowOff>136740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71377"/>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106376</xdr:rowOff>
    </xdr:from>
    <xdr:to>
      <xdr:col>45</xdr:col>
      <xdr:colOff>177800</xdr:colOff>
      <xdr:row>57</xdr:row>
      <xdr:rowOff>98727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07576"/>
          <a:ext cx="889000" cy="16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106376</xdr:rowOff>
    </xdr:from>
    <xdr:to>
      <xdr:col>41</xdr:col>
      <xdr:colOff>50800</xdr:colOff>
      <xdr:row>57</xdr:row>
      <xdr:rowOff>67114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07576"/>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83356</xdr:rowOff>
    </xdr:from>
    <xdr:to>
      <xdr:col>55</xdr:col>
      <xdr:colOff>50800</xdr:colOff>
      <xdr:row>58</xdr:row>
      <xdr:rowOff>13506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85940</xdr:rowOff>
    </xdr:from>
    <xdr:to>
      <xdr:col>50</xdr:col>
      <xdr:colOff>165100</xdr:colOff>
      <xdr:row>58</xdr:row>
      <xdr:rowOff>16090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7217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47927</xdr:rowOff>
    </xdr:from>
    <xdr:to>
      <xdr:col>46</xdr:col>
      <xdr:colOff>38100</xdr:colOff>
      <xdr:row>57</xdr:row>
      <xdr:rowOff>149527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166054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55576</xdr:rowOff>
    </xdr:from>
    <xdr:to>
      <xdr:col>41</xdr:col>
      <xdr:colOff>101600</xdr:colOff>
      <xdr:row>56</xdr:row>
      <xdr:rowOff>157176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2253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3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16314</xdr:rowOff>
    </xdr:from>
    <xdr:to>
      <xdr:col>36</xdr:col>
      <xdr:colOff>165100</xdr:colOff>
      <xdr:row>57</xdr:row>
      <xdr:rowOff>117914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134441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6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138751</xdr:rowOff>
    </xdr:from>
    <xdr:to>
      <xdr:col>55</xdr:col>
      <xdr:colOff>0</xdr:colOff>
      <xdr:row>77</xdr:row>
      <xdr:rowOff>151651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26051"/>
          <a:ext cx="838200" cy="5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142588</xdr:rowOff>
    </xdr:from>
    <xdr:to>
      <xdr:col>50</xdr:col>
      <xdr:colOff>114300</xdr:colOff>
      <xdr:row>77</xdr:row>
      <xdr:rowOff>151651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44238"/>
          <a:ext cx="8890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142588</xdr:rowOff>
    </xdr:from>
    <xdr:to>
      <xdr:col>45</xdr:col>
      <xdr:colOff>177800</xdr:colOff>
      <xdr:row>78</xdr:row>
      <xdr:rowOff>1077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44238"/>
          <a:ext cx="889000" cy="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123805</xdr:rowOff>
    </xdr:from>
    <xdr:to>
      <xdr:col>41</xdr:col>
      <xdr:colOff>50800</xdr:colOff>
      <xdr:row>78</xdr:row>
      <xdr:rowOff>1077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25455"/>
          <a:ext cx="889000" cy="4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87951</xdr:rowOff>
    </xdr:from>
    <xdr:to>
      <xdr:col>55</xdr:col>
      <xdr:colOff>50800</xdr:colOff>
      <xdr:row>75</xdr:row>
      <xdr:rowOff>18101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110828</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2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100851</xdr:rowOff>
    </xdr:from>
    <xdr:to>
      <xdr:col>50</xdr:col>
      <xdr:colOff>165100</xdr:colOff>
      <xdr:row>78</xdr:row>
      <xdr:rowOff>31001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22128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91788</xdr:rowOff>
    </xdr:from>
    <xdr:to>
      <xdr:col>46</xdr:col>
      <xdr:colOff>38100</xdr:colOff>
      <xdr:row>78</xdr:row>
      <xdr:rowOff>21938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121727</xdr:rowOff>
    </xdr:from>
    <xdr:to>
      <xdr:col>41</xdr:col>
      <xdr:colOff>101600</xdr:colOff>
      <xdr:row>78</xdr:row>
      <xdr:rowOff>51877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43004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73005</xdr:rowOff>
    </xdr:from>
    <xdr:to>
      <xdr:col>36</xdr:col>
      <xdr:colOff>165100</xdr:colOff>
      <xdr:row>78</xdr:row>
      <xdr:rowOff>3155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19682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4018</xdr:rowOff>
    </xdr:from>
    <xdr:to>
      <xdr:col>55</xdr:col>
      <xdr:colOff>0</xdr:colOff>
      <xdr:row>98</xdr:row>
      <xdr:rowOff>54702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6118"/>
          <a:ext cx="8382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44190</xdr:rowOff>
    </xdr:from>
    <xdr:to>
      <xdr:col>50</xdr:col>
      <xdr:colOff>114300</xdr:colOff>
      <xdr:row>98</xdr:row>
      <xdr:rowOff>54702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74840"/>
          <a:ext cx="889000" cy="18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67762</xdr:rowOff>
    </xdr:from>
    <xdr:to>
      <xdr:col>45</xdr:col>
      <xdr:colOff>177800</xdr:colOff>
      <xdr:row>97</xdr:row>
      <xdr:rowOff>44190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55512"/>
          <a:ext cx="889000" cy="3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67762</xdr:rowOff>
    </xdr:from>
    <xdr:to>
      <xdr:col>41</xdr:col>
      <xdr:colOff>50800</xdr:colOff>
      <xdr:row>97</xdr:row>
      <xdr:rowOff>105868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55512"/>
          <a:ext cx="889000" cy="3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124668</xdr:rowOff>
    </xdr:from>
    <xdr:to>
      <xdr:col>55</xdr:col>
      <xdr:colOff>50800</xdr:colOff>
      <xdr:row>98</xdr:row>
      <xdr:rowOff>54818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103095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3902</xdr:rowOff>
    </xdr:from>
    <xdr:to>
      <xdr:col>50</xdr:col>
      <xdr:colOff>165100</xdr:colOff>
      <xdr:row>98</xdr:row>
      <xdr:rowOff>105502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96629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164840</xdr:rowOff>
    </xdr:from>
    <xdr:to>
      <xdr:col>46</xdr:col>
      <xdr:colOff>38100</xdr:colOff>
      <xdr:row>97</xdr:row>
      <xdr:rowOff>94990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111517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16962</xdr:rowOff>
    </xdr:from>
    <xdr:to>
      <xdr:col>41</xdr:col>
      <xdr:colOff>101600</xdr:colOff>
      <xdr:row>95</xdr:row>
      <xdr:rowOff>118562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135089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55068</xdr:rowOff>
    </xdr:from>
    <xdr:to>
      <xdr:col>36</xdr:col>
      <xdr:colOff>165100</xdr:colOff>
      <xdr:row>97</xdr:row>
      <xdr:rowOff>156668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1745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6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168627</xdr:rowOff>
    </xdr:from>
    <xdr:to>
      <xdr:col>85</xdr:col>
      <xdr:colOff>127000</xdr:colOff>
      <xdr:row>37</xdr:row>
      <xdr:rowOff>5297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40827"/>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168627</xdr:rowOff>
    </xdr:from>
    <xdr:to>
      <xdr:col>81</xdr:col>
      <xdr:colOff>50800</xdr:colOff>
      <xdr:row>37</xdr:row>
      <xdr:rowOff>77795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40827"/>
          <a:ext cx="889000" cy="8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6874</xdr:rowOff>
    </xdr:from>
    <xdr:to>
      <xdr:col>76</xdr:col>
      <xdr:colOff>114300</xdr:colOff>
      <xdr:row>37</xdr:row>
      <xdr:rowOff>77795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50524"/>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125349</xdr:rowOff>
    </xdr:from>
    <xdr:to>
      <xdr:col>71</xdr:col>
      <xdr:colOff>177800</xdr:colOff>
      <xdr:row>37</xdr:row>
      <xdr:rowOff>6874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97549"/>
          <a:ext cx="889000" cy="5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125947</xdr:rowOff>
    </xdr:from>
    <xdr:to>
      <xdr:col>85</xdr:col>
      <xdr:colOff>177800</xdr:colOff>
      <xdr:row>37</xdr:row>
      <xdr:rowOff>56097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148824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117827</xdr:rowOff>
    </xdr:from>
    <xdr:to>
      <xdr:col>81</xdr:col>
      <xdr:colOff>101600</xdr:colOff>
      <xdr:row>37</xdr:row>
      <xdr:rowOff>47977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64504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26995</xdr:rowOff>
    </xdr:from>
    <xdr:to>
      <xdr:col>76</xdr:col>
      <xdr:colOff>165100</xdr:colOff>
      <xdr:row>37</xdr:row>
      <xdr:rowOff>128595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119722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127524</xdr:rowOff>
    </xdr:from>
    <xdr:to>
      <xdr:col>72</xdr:col>
      <xdr:colOff>38100</xdr:colOff>
      <xdr:row>37</xdr:row>
      <xdr:rowOff>57674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48801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9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74549</xdr:rowOff>
    </xdr:from>
    <xdr:to>
      <xdr:col>67</xdr:col>
      <xdr:colOff>101600</xdr:colOff>
      <xdr:row>37</xdr:row>
      <xdr:rowOff>4699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21226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62784</xdr:rowOff>
    </xdr:from>
    <xdr:to>
      <xdr:col>85</xdr:col>
      <xdr:colOff>127000</xdr:colOff>
      <xdr:row>58</xdr:row>
      <xdr:rowOff>74902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06884"/>
          <a:ext cx="8382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74902</xdr:rowOff>
    </xdr:from>
    <xdr:to>
      <xdr:col>81</xdr:col>
      <xdr:colOff>50800</xdr:colOff>
      <xdr:row>58</xdr:row>
      <xdr:rowOff>75473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1900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29922</xdr:rowOff>
    </xdr:from>
    <xdr:to>
      <xdr:col>76</xdr:col>
      <xdr:colOff>114300</xdr:colOff>
      <xdr:row>58</xdr:row>
      <xdr:rowOff>75473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02572"/>
          <a:ext cx="889000" cy="2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29922</xdr:rowOff>
    </xdr:from>
    <xdr:to>
      <xdr:col>71</xdr:col>
      <xdr:colOff>177800</xdr:colOff>
      <xdr:row>58</xdr:row>
      <xdr:rowOff>8493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02572"/>
          <a:ext cx="889000" cy="15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11984</xdr:rowOff>
    </xdr:from>
    <xdr:to>
      <xdr:col>85</xdr:col>
      <xdr:colOff>177800</xdr:colOff>
      <xdr:row>58</xdr:row>
      <xdr:rowOff>113584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98361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24102</xdr:rowOff>
    </xdr:from>
    <xdr:to>
      <xdr:col>81</xdr:col>
      <xdr:colOff>101600</xdr:colOff>
      <xdr:row>58</xdr:row>
      <xdr:rowOff>125702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116829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24673</xdr:rowOff>
    </xdr:from>
    <xdr:to>
      <xdr:col>76</xdr:col>
      <xdr:colOff>165100</xdr:colOff>
      <xdr:row>58</xdr:row>
      <xdr:rowOff>126273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117400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150572</xdr:rowOff>
    </xdr:from>
    <xdr:to>
      <xdr:col>72</xdr:col>
      <xdr:colOff>38100</xdr:colOff>
      <xdr:row>57</xdr:row>
      <xdr:rowOff>80722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97249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129143</xdr:rowOff>
    </xdr:from>
    <xdr:to>
      <xdr:col>67</xdr:col>
      <xdr:colOff>101600</xdr:colOff>
      <xdr:row>58</xdr:row>
      <xdr:rowOff>59293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50420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9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143523</xdr:rowOff>
    </xdr:from>
    <xdr:to>
      <xdr:col>85</xdr:col>
      <xdr:colOff>127000</xdr:colOff>
      <xdr:row>79</xdr:row>
      <xdr:rowOff>41433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16623"/>
          <a:ext cx="8382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43120</xdr:rowOff>
    </xdr:from>
    <xdr:to>
      <xdr:col>81</xdr:col>
      <xdr:colOff>50800</xdr:colOff>
      <xdr:row>78</xdr:row>
      <xdr:rowOff>143523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44770"/>
          <a:ext cx="889000" cy="2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149777</xdr:rowOff>
    </xdr:from>
    <xdr:to>
      <xdr:col>76</xdr:col>
      <xdr:colOff>114300</xdr:colOff>
      <xdr:row>77</xdr:row>
      <xdr:rowOff>43120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179977"/>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149777</xdr:rowOff>
    </xdr:from>
    <xdr:to>
      <xdr:col>71</xdr:col>
      <xdr:colOff>177800</xdr:colOff>
      <xdr:row>77</xdr:row>
      <xdr:rowOff>37213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179977"/>
          <a:ext cx="889000" cy="5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162083</xdr:rowOff>
    </xdr:from>
    <xdr:to>
      <xdr:col>85</xdr:col>
      <xdr:colOff>177800</xdr:colOff>
      <xdr:row>79</xdr:row>
      <xdr:rowOff>92233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92723</xdr:rowOff>
    </xdr:from>
    <xdr:to>
      <xdr:col>81</xdr:col>
      <xdr:colOff>101600</xdr:colOff>
      <xdr:row>79</xdr:row>
      <xdr:rowOff>22873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39400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163770</xdr:rowOff>
    </xdr:from>
    <xdr:to>
      <xdr:col>76</xdr:col>
      <xdr:colOff>165100</xdr:colOff>
      <xdr:row>77</xdr:row>
      <xdr:rowOff>93920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110448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96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98977</xdr:rowOff>
    </xdr:from>
    <xdr:to>
      <xdr:col>72</xdr:col>
      <xdr:colOff>38100</xdr:colOff>
      <xdr:row>77</xdr:row>
      <xdr:rowOff>29127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45655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290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157863</xdr:rowOff>
    </xdr:from>
    <xdr:to>
      <xdr:col>67</xdr:col>
      <xdr:colOff>101600</xdr:colOff>
      <xdr:row>77</xdr:row>
      <xdr:rowOff>88013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104540</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296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54319</xdr:rowOff>
    </xdr:from>
    <xdr:to>
      <xdr:col>85</xdr:col>
      <xdr:colOff>127000</xdr:colOff>
      <xdr:row>97</xdr:row>
      <xdr:rowOff>91312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84969"/>
          <a:ext cx="838200" cy="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91312</xdr:rowOff>
    </xdr:from>
    <xdr:to>
      <xdr:col>81</xdr:col>
      <xdr:colOff>50800</xdr:colOff>
      <xdr:row>97</xdr:row>
      <xdr:rowOff>110265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21962"/>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108866</xdr:rowOff>
    </xdr:from>
    <xdr:to>
      <xdr:col>76</xdr:col>
      <xdr:colOff>114300</xdr:colOff>
      <xdr:row>97</xdr:row>
      <xdr:rowOff>110265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39516"/>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108866</xdr:rowOff>
    </xdr:from>
    <xdr:to>
      <xdr:col>71</xdr:col>
      <xdr:colOff>177800</xdr:colOff>
      <xdr:row>97</xdr:row>
      <xdr:rowOff>113326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9516"/>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3519</xdr:rowOff>
    </xdr:from>
    <xdr:to>
      <xdr:col>85</xdr:col>
      <xdr:colOff>177800</xdr:colOff>
      <xdr:row>97</xdr:row>
      <xdr:rowOff>105119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26396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40512</xdr:rowOff>
    </xdr:from>
    <xdr:to>
      <xdr:col>81</xdr:col>
      <xdr:colOff>101600</xdr:colOff>
      <xdr:row>97</xdr:row>
      <xdr:rowOff>142112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133239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59465</xdr:rowOff>
    </xdr:from>
    <xdr:to>
      <xdr:col>76</xdr:col>
      <xdr:colOff>165100</xdr:colOff>
      <xdr:row>97</xdr:row>
      <xdr:rowOff>161065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152192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58066</xdr:rowOff>
    </xdr:from>
    <xdr:to>
      <xdr:col>72</xdr:col>
      <xdr:colOff>38100</xdr:colOff>
      <xdr:row>97</xdr:row>
      <xdr:rowOff>159666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150793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62526</xdr:rowOff>
    </xdr:from>
    <xdr:to>
      <xdr:col>67</xdr:col>
      <xdr:colOff>101600</xdr:colOff>
      <xdr:row>97</xdr:row>
      <xdr:rowOff>164126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155253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162484</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77584"/>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111684</xdr:rowOff>
    </xdr:from>
    <xdr:to>
      <xdr:col>98</xdr:col>
      <xdr:colOff>38100</xdr:colOff>
      <xdr:row>39</xdr:row>
      <xdr:rowOff>41834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58361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類似団体平均に比べて、総務費、商工費、消防費、公債費が多額となっている。</a:t>
          </a:r>
        </a:p>
        <a:p>
          <a:r>
            <a:rPr kumimoji="1" lang="ja-JP" altLang="en-US" sz="1300">
              <a:latin typeface="ＭＳ Ｐゴシック" panose="020B0600070205080204" pitchFamily="50" charset="-128"/>
              <a:ea typeface="ＭＳ Ｐゴシック" panose="020B0600070205080204" pitchFamily="50" charset="-128"/>
            </a:rPr>
            <a:t>　総務費においては、財政調整基金から特定目的基金への積み替えの実施及び震災復興特別交付金の返還によるものである。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商工費においては、第三セクターへの長期貸付の実施によるものである。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消防費においては、一部事務組合への負担金の増加によるものである。</a:t>
          </a:r>
        </a:p>
        <a:p>
          <a:r>
            <a:rPr kumimoji="1" lang="ja-JP" altLang="en-US" sz="1300">
              <a:latin typeface="ＭＳ Ｐゴシック" panose="020B0600070205080204" pitchFamily="50" charset="-128"/>
              <a:ea typeface="ＭＳ Ｐゴシック" panose="020B0600070205080204" pitchFamily="50" charset="-128"/>
            </a:rPr>
            <a:t>　公債費においては、過去の大規模投資により発行した地方債の元金償還の開始によるものである。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岩手県田野畑村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年度以降大幅に増えたが、これは震災復興特別交付税の執行残額等を一時的に積み立てているためであり、後年度精算されるものである。実質収支額は、標準財政規模の５～</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程度で推移しているが、これは入札の実施等により執行残が生じているためである。実質単年度収支は、マイナスとなった年度があるが、これは復興事業の実施のために財政調整基金（震災復興特別交付税分）を取り崩したことなどによるものである。令和</a:t>
          </a:r>
          <a:r>
            <a:rPr kumimoji="1" lang="ja-JP" altLang="en-US" sz="1100">
              <a:solidFill>
                <a:srgbClr val="FF0000"/>
              </a:solidFill>
              <a:latin typeface="ＭＳ ゴシック" pitchFamily="49" charset="-128"/>
              <a:ea typeface="ＭＳ ゴシック" pitchFamily="49" charset="-128"/>
            </a:rPr>
            <a:t>５</a:t>
          </a:r>
          <a:r>
            <a:rPr kumimoji="1" lang="ja-JP" altLang="en-US" sz="1100">
              <a:latin typeface="ＭＳ ゴシック" pitchFamily="49" charset="-128"/>
              <a:ea typeface="ＭＳ ゴシック" pitchFamily="49" charset="-128"/>
            </a:rPr>
            <a:t>年度においては、震災復興復興特別交付税の返還に加え、特定目的基金への積み替え及び第三セクターへの長期貸付の実施のため、財政調整基金を取り崩したため大幅なマイナスとなっている。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岩手県田野畑村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全会計において実質赤字は生じていない。入札執行等により歳出経費が圧縮されたことなどが要因である。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令和５年度は、簡易水道特別会計、下水道特別会計及び集落排水特別会計の３会計において、黒字となったが、公営企業会計への移行に伴う打ち切り決算の影響によるものである。</a:t>
          </a:r>
          <a:endParaRPr kumimoji="1" lang="en-US" altLang="ja-JP"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岩手県田野畑村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ほぼ横ばいで推移している。元利償還金の割合が高いが、これは過去の施設整備に伴う地方債元利償還金が多額になっているためである。ただし、可能なかぎり財源的に有利な地方債の発行に努めており、算入公債費等の額も高く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岩手県田野畑村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大規模投資事業を実施するため、多額の地方債を発行し、一般会計等に係る地方債残高が増加したが、令和４年度に引き続き令和５年度もプライマリーバランスの均衡に留意し、地方債の発行額を抑制したことにより、一般会計等に係る地方債の現在高が減少し、将来負担額が減少した。</a:t>
          </a:r>
        </a:p>
        <a:p>
          <a:r>
            <a:rPr kumimoji="1" lang="ja-JP" altLang="en-US" sz="1400">
              <a:latin typeface="ＭＳ ゴシック" pitchFamily="49" charset="-128"/>
              <a:ea typeface="ＭＳ ゴシック" pitchFamily="49" charset="-128"/>
            </a:rPr>
            <a:t>　将来負担額のうち、一般会計等に係る地方債の現在高の割合が最も高いが、可能なかぎり財源的に有利な地方債の発行に努めているため、基準財政需要額算入見込額の割合が高く、また充当可能基金も一定額を確保しているため、将来負担比率の分子は引き続きマイナスの水準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岩手県田野畑村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・震災復興特別交付税の返還や第三セクターへの長期貸付などのため、財政調整基金を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・各基金の目的に沿って一定額を積み立てることとしているが、財政調整基金については中長期財政見通しで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年度以降の財源不足に対応するためできる限り積み増しを行うこととしているほか、庁舎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及び公共施設整備基金については老朽化した役場庁舎の建替えなどに向けて今後数年をかけて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程度を積み立てていくこととしている。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・庁舎及び公共施設整備基金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庁舎及び公共施設の整備に要する経費の財源に充てる。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個性豊かな魅力ある地域づくり事業に要する経費の財源に充てる。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・東日本大震災災害復興基金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東日本大震災に係る災害復興事業等に要する経費の財源に充てる。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高齢者等の保健福祉の向上に要する経費の財源に充てる。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・田野畑むらづくり基金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個性豊かで活力があり、安心して暮らせるむらづくりに要する経費の財源に充てる。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財政調整基金からの積み替えにより、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・各基金の目的に沿って一定額を積み立てることとしているが、庁舎及び公共施設整備基金については老朽化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した役場庁舎の建替えなどに向けて今後数年をかけて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百万円を積み立て、財源補てん分、震災復興特別交付税分、特定目的基金積み替え分として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％を目途に積み立てることとしているほか、中長期財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政見通しで予測される令和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年度以降の財源不足に対応するためできる限り積み増しを行うこととしている。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百万円で、前年度から横ばいとなっている。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・通常分、臨時財政対策債償還基金費分、災害援護資金貸付金償還金として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過去の漁港施設整備に係る地方債の償還財源などとして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・県の起債償還費補助金など制度化されたものを中心に積み立てを行うこととしている。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4907673</v>
      </c>
      <c r="BO4" s="436"/>
      <c r="BP4" s="436"/>
      <c r="BQ4" s="436"/>
      <c r="BR4" s="436"/>
      <c r="BS4" s="436"/>
      <c r="BT4" s="436"/>
      <c r="BU4" s="437"/>
      <c r="BV4" s="435">
        <v>4524944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5.5</v>
      </c>
      <c r="CU4" s="576"/>
      <c r="CV4" s="576"/>
      <c r="CW4" s="576"/>
      <c r="CX4" s="576"/>
      <c r="CY4" s="576"/>
      <c r="CZ4" s="576"/>
      <c r="DA4" s="577"/>
      <c r="DB4" s="575">
        <v>6.6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4758231</v>
      </c>
      <c r="BO5" s="407"/>
      <c r="BP5" s="407"/>
      <c r="BQ5" s="407"/>
      <c r="BR5" s="407"/>
      <c r="BS5" s="407"/>
      <c r="BT5" s="407"/>
      <c r="BU5" s="408"/>
      <c r="BV5" s="406">
        <v>4335614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91.4</v>
      </c>
      <c r="CU5" s="404"/>
      <c r="CV5" s="404"/>
      <c r="CW5" s="404"/>
      <c r="CX5" s="404"/>
      <c r="CY5" s="404"/>
      <c r="CZ5" s="404"/>
      <c r="DA5" s="405"/>
      <c r="DB5" s="403">
        <v>90</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149442</v>
      </c>
      <c r="BO6" s="407"/>
      <c r="BP6" s="407"/>
      <c r="BQ6" s="407"/>
      <c r="BR6" s="407"/>
      <c r="BS6" s="407"/>
      <c r="BT6" s="407"/>
      <c r="BU6" s="408"/>
      <c r="BV6" s="406">
        <v>189330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91.8</v>
      </c>
      <c r="CU6" s="550"/>
      <c r="CV6" s="550"/>
      <c r="CW6" s="550"/>
      <c r="CX6" s="550"/>
      <c r="CY6" s="550"/>
      <c r="CZ6" s="550"/>
      <c r="DA6" s="551"/>
      <c r="DB6" s="549">
        <v>90.7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18381</v>
      </c>
      <c r="BO7" s="407"/>
      <c r="BP7" s="407"/>
      <c r="BQ7" s="407"/>
      <c r="BR7" s="407"/>
      <c r="BS7" s="407"/>
      <c r="BT7" s="407"/>
      <c r="BU7" s="408"/>
      <c r="BV7" s="406">
        <v>33217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2367139</v>
      </c>
      <c r="CU7" s="407"/>
      <c r="CV7" s="407"/>
      <c r="CW7" s="407"/>
      <c r="CX7" s="407"/>
      <c r="CY7" s="407"/>
      <c r="CZ7" s="407"/>
      <c r="DA7" s="408"/>
      <c r="DB7" s="406">
        <v>2355011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131061</v>
      </c>
      <c r="BO8" s="407"/>
      <c r="BP8" s="407"/>
      <c r="BQ8" s="407"/>
      <c r="BR8" s="407"/>
      <c r="BS8" s="407"/>
      <c r="BT8" s="407"/>
      <c r="BU8" s="408"/>
      <c r="BV8" s="406">
        <v>156113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0.15</v>
      </c>
      <c r="CU8" s="510"/>
      <c r="CV8" s="510"/>
      <c r="CW8" s="510"/>
      <c r="CX8" s="510"/>
      <c r="CY8" s="510"/>
      <c r="CZ8" s="510"/>
      <c r="DA8" s="511"/>
      <c r="DB8" s="509">
        <v>0.15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3059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-25052</v>
      </c>
      <c r="BO9" s="407"/>
      <c r="BP9" s="407"/>
      <c r="BQ9" s="407"/>
      <c r="BR9" s="407"/>
      <c r="BS9" s="407"/>
      <c r="BT9" s="407"/>
      <c r="BU9" s="408"/>
      <c r="BV9" s="406">
        <v>309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12.5</v>
      </c>
      <c r="CU9" s="404"/>
      <c r="CV9" s="404"/>
      <c r="CW9" s="404"/>
      <c r="CX9" s="404"/>
      <c r="CY9" s="404"/>
      <c r="CZ9" s="404"/>
      <c r="DA9" s="405"/>
      <c r="DB9" s="403">
        <v>15.9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3466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78097</v>
      </c>
      <c r="BO10" s="407"/>
      <c r="BP10" s="407"/>
      <c r="BQ10" s="407"/>
      <c r="BR10" s="407"/>
      <c r="BS10" s="407"/>
      <c r="BT10" s="407"/>
      <c r="BU10" s="408"/>
      <c r="BV10" s="406">
        <v>766324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2977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1273827</v>
      </c>
      <c r="BO12" s="407"/>
      <c r="BP12" s="407"/>
      <c r="BQ12" s="407"/>
      <c r="BR12" s="407"/>
      <c r="BS12" s="407"/>
      <c r="BT12" s="407"/>
      <c r="BU12" s="408"/>
      <c r="BV12" s="406">
        <v>60843</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2945</v>
      </c>
      <c r="S13" s="494"/>
      <c r="T13" s="494"/>
      <c r="U13" s="494"/>
      <c r="V13" s="495"/>
      <c r="W13" s="496" t="s">
        <v>131</v>
      </c>
      <c r="X13" s="392"/>
      <c r="Y13" s="392"/>
      <c r="Z13" s="392"/>
      <c r="AA13" s="392"/>
      <c r="AB13" s="393"/>
      <c r="AC13" s="359">
        <v>355</v>
      </c>
      <c r="AD13" s="360"/>
      <c r="AE13" s="360"/>
      <c r="AF13" s="360"/>
      <c r="AG13" s="361"/>
      <c r="AH13" s="359">
        <v>424</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-1220782</v>
      </c>
      <c r="BO13" s="407"/>
      <c r="BP13" s="407"/>
      <c r="BQ13" s="407"/>
      <c r="BR13" s="407"/>
      <c r="BS13" s="407"/>
      <c r="BT13" s="407"/>
      <c r="BU13" s="408"/>
      <c r="BV13" s="406">
        <v>705790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9.4</v>
      </c>
      <c r="CU13" s="404"/>
      <c r="CV13" s="404"/>
      <c r="CW13" s="404"/>
      <c r="CX13" s="404"/>
      <c r="CY13" s="404"/>
      <c r="CZ13" s="404"/>
      <c r="DA13" s="405"/>
      <c r="DB13" s="403">
        <v>8.6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3061</v>
      </c>
      <c r="S14" s="494"/>
      <c r="T14" s="494"/>
      <c r="U14" s="494"/>
      <c r="V14" s="495"/>
      <c r="W14" s="497"/>
      <c r="X14" s="395"/>
      <c r="Y14" s="395"/>
      <c r="Z14" s="395"/>
      <c r="AA14" s="395"/>
      <c r="AB14" s="396"/>
      <c r="AC14" s="486">
        <v>23.6</v>
      </c>
      <c r="AD14" s="487"/>
      <c r="AE14" s="487"/>
      <c r="AF14" s="487"/>
      <c r="AG14" s="488"/>
      <c r="AH14" s="486">
        <v>24.4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3026</v>
      </c>
      <c r="S15" s="494"/>
      <c r="T15" s="494"/>
      <c r="U15" s="494"/>
      <c r="V15" s="495"/>
      <c r="W15" s="496" t="s">
        <v>137</v>
      </c>
      <c r="X15" s="392"/>
      <c r="Y15" s="392"/>
      <c r="Z15" s="392"/>
      <c r="AA15" s="392"/>
      <c r="AB15" s="393"/>
      <c r="AC15" s="359">
        <v>403</v>
      </c>
      <c r="AD15" s="360"/>
      <c r="AE15" s="360"/>
      <c r="AF15" s="360"/>
      <c r="AG15" s="361"/>
      <c r="AH15" s="359">
        <v>465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338988</v>
      </c>
      <c r="BO15" s="436"/>
      <c r="BP15" s="436"/>
      <c r="BQ15" s="436"/>
      <c r="BR15" s="436"/>
      <c r="BS15" s="436"/>
      <c r="BT15" s="436"/>
      <c r="BU15" s="437"/>
      <c r="BV15" s="435">
        <v>337500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26.8</v>
      </c>
      <c r="AD16" s="487"/>
      <c r="AE16" s="487"/>
      <c r="AF16" s="487"/>
      <c r="AG16" s="488"/>
      <c r="AH16" s="486">
        <v>26.8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2290331</v>
      </c>
      <c r="BO16" s="407"/>
      <c r="BP16" s="407"/>
      <c r="BQ16" s="407"/>
      <c r="BR16" s="407"/>
      <c r="BS16" s="407"/>
      <c r="BT16" s="407"/>
      <c r="BU16" s="408"/>
      <c r="BV16" s="406">
        <v>2266713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748</v>
      </c>
      <c r="AD17" s="360"/>
      <c r="AE17" s="360"/>
      <c r="AF17" s="360"/>
      <c r="AG17" s="361"/>
      <c r="AH17" s="359">
        <v>848</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407248</v>
      </c>
      <c r="BO17" s="407"/>
      <c r="BP17" s="407"/>
      <c r="BQ17" s="407"/>
      <c r="BR17" s="407"/>
      <c r="BS17" s="407"/>
      <c r="BT17" s="407"/>
      <c r="BU17" s="408"/>
      <c r="BV17" s="406">
        <v>406778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156.19</v>
      </c>
      <c r="M18" s="459"/>
      <c r="N18" s="459"/>
      <c r="O18" s="459"/>
      <c r="P18" s="459"/>
      <c r="Q18" s="459"/>
      <c r="R18" s="460"/>
      <c r="S18" s="460"/>
      <c r="T18" s="460"/>
      <c r="U18" s="460"/>
      <c r="V18" s="461"/>
      <c r="W18" s="477"/>
      <c r="X18" s="478"/>
      <c r="Y18" s="478"/>
      <c r="Z18" s="478"/>
      <c r="AA18" s="478"/>
      <c r="AB18" s="502"/>
      <c r="AC18" s="376">
        <v>49.7</v>
      </c>
      <c r="AD18" s="377"/>
      <c r="AE18" s="377"/>
      <c r="AF18" s="377"/>
      <c r="AG18" s="462"/>
      <c r="AH18" s="376">
        <v>48.8</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2163571</v>
      </c>
      <c r="BO18" s="407"/>
      <c r="BP18" s="407"/>
      <c r="BQ18" s="407"/>
      <c r="BR18" s="407"/>
      <c r="BS18" s="407"/>
      <c r="BT18" s="407"/>
      <c r="BU18" s="408"/>
      <c r="BV18" s="406">
        <v>2122009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4064598</v>
      </c>
      <c r="BO19" s="407"/>
      <c r="BP19" s="407"/>
      <c r="BQ19" s="407"/>
      <c r="BR19" s="407"/>
      <c r="BS19" s="407"/>
      <c r="BT19" s="407"/>
      <c r="BU19" s="408"/>
      <c r="BV19" s="406">
        <v>2917962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1233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5028173</v>
      </c>
      <c r="BO22" s="436"/>
      <c r="BP22" s="436"/>
      <c r="BQ22" s="436"/>
      <c r="BR22" s="436"/>
      <c r="BS22" s="436"/>
      <c r="BT22" s="436"/>
      <c r="BU22" s="437"/>
      <c r="BV22" s="435">
        <v>5268957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4272805</v>
      </c>
      <c r="BO23" s="407"/>
      <c r="BP23" s="407"/>
      <c r="BQ23" s="407"/>
      <c r="BR23" s="407"/>
      <c r="BS23" s="407"/>
      <c r="BT23" s="407"/>
      <c r="BU23" s="408"/>
      <c r="BV23" s="406">
        <v>4419491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6550</v>
      </c>
      <c r="R24" s="360"/>
      <c r="S24" s="360"/>
      <c r="T24" s="360"/>
      <c r="U24" s="360"/>
      <c r="V24" s="361"/>
      <c r="W24" s="449"/>
      <c r="X24" s="386"/>
      <c r="Y24" s="387"/>
      <c r="Z24" s="362" t="s">
        <v>161</v>
      </c>
      <c r="AA24" s="363"/>
      <c r="AB24" s="363"/>
      <c r="AC24" s="363"/>
      <c r="AD24" s="363"/>
      <c r="AE24" s="363"/>
      <c r="AF24" s="363"/>
      <c r="AG24" s="364"/>
      <c r="AH24" s="359">
        <v>57</v>
      </c>
      <c r="AI24" s="360"/>
      <c r="AJ24" s="360"/>
      <c r="AK24" s="360"/>
      <c r="AL24" s="361"/>
      <c r="AM24" s="359">
        <v>167865</v>
      </c>
      <c r="AN24" s="360"/>
      <c r="AO24" s="360"/>
      <c r="AP24" s="360"/>
      <c r="AQ24" s="360"/>
      <c r="AR24" s="361"/>
      <c r="AS24" s="359">
        <v>2945</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4047345</v>
      </c>
      <c r="BO24" s="407"/>
      <c r="BP24" s="407"/>
      <c r="BQ24" s="407"/>
      <c r="BR24" s="407"/>
      <c r="BS24" s="407"/>
      <c r="BT24" s="407"/>
      <c r="BU24" s="408"/>
      <c r="BV24" s="406">
        <v>4168957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1</v>
      </c>
      <c r="M25" s="360"/>
      <c r="N25" s="360"/>
      <c r="O25" s="360"/>
      <c r="P25" s="361"/>
      <c r="Q25" s="359">
        <v>5380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38508</v>
      </c>
      <c r="BO25" s="436"/>
      <c r="BP25" s="436"/>
      <c r="BQ25" s="436"/>
      <c r="BR25" s="436"/>
      <c r="BS25" s="436"/>
      <c r="BT25" s="436"/>
      <c r="BU25" s="437"/>
      <c r="BV25" s="435">
        <v>97350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5060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2350</v>
      </c>
      <c r="R27" s="360"/>
      <c r="S27" s="360"/>
      <c r="T27" s="360"/>
      <c r="U27" s="360"/>
      <c r="V27" s="361"/>
      <c r="W27" s="449"/>
      <c r="X27" s="386"/>
      <c r="Y27" s="387"/>
      <c r="Z27" s="362" t="s">
        <v>170</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102388</v>
      </c>
      <c r="BO27" s="441"/>
      <c r="BP27" s="441"/>
      <c r="BQ27" s="441"/>
      <c r="BR27" s="441"/>
      <c r="BS27" s="441"/>
      <c r="BT27" s="441"/>
      <c r="BU27" s="442"/>
      <c r="BV27" s="440">
        <v>102387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1890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1875248</v>
      </c>
      <c r="BO28" s="436"/>
      <c r="BP28" s="436"/>
      <c r="BQ28" s="436"/>
      <c r="BR28" s="436"/>
      <c r="BS28" s="436"/>
      <c r="BT28" s="436"/>
      <c r="BU28" s="437"/>
      <c r="BV28" s="435">
        <v>3070978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8</v>
      </c>
      <c r="M29" s="360"/>
      <c r="N29" s="360"/>
      <c r="O29" s="360"/>
      <c r="P29" s="361"/>
      <c r="Q29" s="359">
        <v>1701</v>
      </c>
      <c r="R29" s="360"/>
      <c r="S29" s="360"/>
      <c r="T29" s="360"/>
      <c r="U29" s="360"/>
      <c r="V29" s="361"/>
      <c r="W29" s="450"/>
      <c r="X29" s="451"/>
      <c r="Y29" s="452"/>
      <c r="Z29" s="362" t="s">
        <v>176</v>
      </c>
      <c r="AA29" s="363"/>
      <c r="AB29" s="363"/>
      <c r="AC29" s="363"/>
      <c r="AD29" s="363"/>
      <c r="AE29" s="363"/>
      <c r="AF29" s="363"/>
      <c r="AG29" s="364"/>
      <c r="AH29" s="359">
        <v>57</v>
      </c>
      <c r="AI29" s="360"/>
      <c r="AJ29" s="360"/>
      <c r="AK29" s="360"/>
      <c r="AL29" s="361"/>
      <c r="AM29" s="359">
        <v>167865</v>
      </c>
      <c r="AN29" s="360"/>
      <c r="AO29" s="360"/>
      <c r="AP29" s="360"/>
      <c r="AQ29" s="360"/>
      <c r="AR29" s="361"/>
      <c r="AS29" s="359">
        <v>2945</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92217</v>
      </c>
      <c r="BO29" s="407"/>
      <c r="BP29" s="407"/>
      <c r="BQ29" s="407"/>
      <c r="BR29" s="407"/>
      <c r="BS29" s="407"/>
      <c r="BT29" s="407"/>
      <c r="BU29" s="408"/>
      <c r="BV29" s="406">
        <v>91722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2328319</v>
      </c>
      <c r="BO30" s="441"/>
      <c r="BP30" s="441"/>
      <c r="BQ30" s="441"/>
      <c r="BR30" s="441"/>
      <c r="BS30" s="441"/>
      <c r="BT30" s="441"/>
      <c r="BU30" s="442"/>
      <c r="BV30" s="440">
        <v>1810523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宮古地区広域行政組合（一般会計）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田野畑村産業開発公社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国民健康保険特別会計（直営診療施設勘定）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集落排水特別会計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岩手県市町村総合事務組合（一般会計）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陸中たのはた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介護保険特別会計（保険事業勘定）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9</v>
      </c>
      <c r="BF36" s="354"/>
      <c r="BG36" s="355" t="str">
        <f>IF('各会計、関係団体の財政状況及び健全化判断比率'!B35="","",'各会計、関係団体の財政状況及び健全化判断比率'!B35)</f>
        <v>下水道特別会計</v>
      </c>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岩手県市町村総合事務組合（交通災害共済事業特別会計）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サンマッシュ田野畑</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岩手県後期高齢者医療広域連合（一般会計）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介護保険特別会計（介護サービス事業勘定）</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岩手県後期高齢者医療広域連合（後期高齢者医療特別会計）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7u+/J0U73/hKi3t8rS+T3Xc06OmgGOJxaIbLc3yeEvSL1RkfgUoQRpNV3rOnZ+MmW/NvItwxremdodUoIbs4Uw==" saltValue="H9XYIpdFfj+Pmn/pa1+/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214</v>
      </c>
      <c r="C5" s="664"/>
      <c r="D5" s="664"/>
      <c r="E5" s="664"/>
      <c r="F5" s="664"/>
      <c r="G5" s="664"/>
      <c r="H5" s="664"/>
      <c r="I5" s="664"/>
      <c r="J5" s="664"/>
      <c r="K5" s="664"/>
      <c r="L5" s="664"/>
      <c r="M5" s="664"/>
      <c r="N5" s="664"/>
      <c r="O5" s="664"/>
      <c r="P5" s="664"/>
      <c r="Q5" s="665"/>
      <c r="R5" s="660">
        <v>251975</v>
      </c>
      <c r="S5" s="661"/>
      <c r="T5" s="661"/>
      <c r="U5" s="661"/>
      <c r="V5" s="661"/>
      <c r="W5" s="661"/>
      <c r="X5" s="661"/>
      <c r="Y5" s="689"/>
      <c r="Z5" s="702">
        <v>5.0999999999999996</v>
      </c>
      <c r="AA5" s="702"/>
      <c r="AB5" s="702"/>
      <c r="AC5" s="702"/>
      <c r="AD5" s="703">
        <v>251975</v>
      </c>
      <c r="AE5" s="703"/>
      <c r="AF5" s="703"/>
      <c r="AG5" s="703"/>
      <c r="AH5" s="703"/>
      <c r="AI5" s="703"/>
      <c r="AJ5" s="703"/>
      <c r="AK5" s="703"/>
      <c r="AL5" s="690">
        <v>10.7</v>
      </c>
      <c r="AM5" s="672"/>
      <c r="AN5" s="672"/>
      <c r="AO5" s="691"/>
      <c r="AP5" s="663" t="s">
        <v>215</v>
      </c>
      <c r="AQ5" s="664"/>
      <c r="AR5" s="664"/>
      <c r="AS5" s="664"/>
      <c r="AT5" s="664"/>
      <c r="AU5" s="664"/>
      <c r="AV5" s="664"/>
      <c r="AW5" s="664"/>
      <c r="AX5" s="664"/>
      <c r="AY5" s="664"/>
      <c r="AZ5" s="664"/>
      <c r="BA5" s="664"/>
      <c r="BB5" s="664"/>
      <c r="BC5" s="664"/>
      <c r="BD5" s="664"/>
      <c r="BE5" s="664"/>
      <c r="BF5" s="665"/>
      <c r="BG5" s="608">
        <v>251975</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15">
      <c r="B6" s="605" t="s">
        <v>219</v>
      </c>
      <c r="C6" s="606"/>
      <c r="D6" s="606"/>
      <c r="E6" s="606"/>
      <c r="F6" s="606"/>
      <c r="G6" s="606"/>
      <c r="H6" s="606"/>
      <c r="I6" s="606"/>
      <c r="J6" s="606"/>
      <c r="K6" s="606"/>
      <c r="L6" s="606"/>
      <c r="M6" s="606"/>
      <c r="N6" s="606"/>
      <c r="O6" s="606"/>
      <c r="P6" s="606"/>
      <c r="Q6" s="607"/>
      <c r="R6" s="608">
        <v>65603</v>
      </c>
      <c r="S6" s="609"/>
      <c r="T6" s="609"/>
      <c r="U6" s="609"/>
      <c r="V6" s="609"/>
      <c r="W6" s="609"/>
      <c r="X6" s="609"/>
      <c r="Y6" s="610"/>
      <c r="Z6" s="646">
        <v>1.3</v>
      </c>
      <c r="AA6" s="646"/>
      <c r="AB6" s="646"/>
      <c r="AC6" s="646"/>
      <c r="AD6" s="647">
        <v>65603</v>
      </c>
      <c r="AE6" s="647"/>
      <c r="AF6" s="647"/>
      <c r="AG6" s="647"/>
      <c r="AH6" s="647"/>
      <c r="AI6" s="647"/>
      <c r="AJ6" s="647"/>
      <c r="AK6" s="647"/>
      <c r="AL6" s="611">
        <v>2.8</v>
      </c>
      <c r="AM6" s="612"/>
      <c r="AN6" s="612"/>
      <c r="AO6" s="648"/>
      <c r="AP6" s="605" t="s">
        <v>220</v>
      </c>
      <c r="AQ6" s="606"/>
      <c r="AR6" s="606"/>
      <c r="AS6" s="606"/>
      <c r="AT6" s="606"/>
      <c r="AU6" s="606"/>
      <c r="AV6" s="606"/>
      <c r="AW6" s="606"/>
      <c r="AX6" s="606"/>
      <c r="AY6" s="606"/>
      <c r="AZ6" s="606"/>
      <c r="BA6" s="606"/>
      <c r="BB6" s="606"/>
      <c r="BC6" s="606"/>
      <c r="BD6" s="606"/>
      <c r="BE6" s="606"/>
      <c r="BF6" s="607"/>
      <c r="BG6" s="608">
        <v>251975</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3" t="s">
        <v>221</v>
      </c>
      <c r="CE6" s="664"/>
      <c r="CF6" s="664"/>
      <c r="CG6" s="664"/>
      <c r="CH6" s="664"/>
      <c r="CI6" s="664"/>
      <c r="CJ6" s="664"/>
      <c r="CK6" s="664"/>
      <c r="CL6" s="664"/>
      <c r="CM6" s="664"/>
      <c r="CN6" s="664"/>
      <c r="CO6" s="664"/>
      <c r="CP6" s="664"/>
      <c r="CQ6" s="665"/>
      <c r="CR6" s="608">
        <v>47806</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47806</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63</v>
      </c>
      <c r="S7" s="609"/>
      <c r="T7" s="609"/>
      <c r="U7" s="609"/>
      <c r="V7" s="609"/>
      <c r="W7" s="609"/>
      <c r="X7" s="609"/>
      <c r="Y7" s="610"/>
      <c r="Z7" s="646">
        <v>0</v>
      </c>
      <c r="AA7" s="646"/>
      <c r="AB7" s="646"/>
      <c r="AC7" s="646"/>
      <c r="AD7" s="647">
        <v>63</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103390</v>
      </c>
      <c r="BH7" s="609"/>
      <c r="BI7" s="609"/>
      <c r="BJ7" s="609"/>
      <c r="BK7" s="609"/>
      <c r="BL7" s="609"/>
      <c r="BM7" s="609"/>
      <c r="BN7" s="610"/>
      <c r="BO7" s="646">
        <v>41</v>
      </c>
      <c r="BP7" s="646"/>
      <c r="BQ7" s="646"/>
      <c r="BR7" s="646"/>
      <c r="BS7" s="647" t="s">
        <v>122</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1451650</v>
      </c>
      <c r="CS7" s="609"/>
      <c r="CT7" s="609"/>
      <c r="CU7" s="609"/>
      <c r="CV7" s="609"/>
      <c r="CW7" s="609"/>
      <c r="CX7" s="609"/>
      <c r="CY7" s="610"/>
      <c r="CZ7" s="646">
        <v>30.5</v>
      </c>
      <c r="DA7" s="646"/>
      <c r="DB7" s="646"/>
      <c r="DC7" s="646"/>
      <c r="DD7" s="614">
        <v>53955</v>
      </c>
      <c r="DE7" s="609"/>
      <c r="DF7" s="609"/>
      <c r="DG7" s="609"/>
      <c r="DH7" s="609"/>
      <c r="DI7" s="609"/>
      <c r="DJ7" s="609"/>
      <c r="DK7" s="609"/>
      <c r="DL7" s="609"/>
      <c r="DM7" s="609"/>
      <c r="DN7" s="609"/>
      <c r="DO7" s="609"/>
      <c r="DP7" s="610"/>
      <c r="DQ7" s="614">
        <v>1333664</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689</v>
      </c>
      <c r="S8" s="609"/>
      <c r="T8" s="609"/>
      <c r="U8" s="609"/>
      <c r="V8" s="609"/>
      <c r="W8" s="609"/>
      <c r="X8" s="609"/>
      <c r="Y8" s="610"/>
      <c r="Z8" s="646">
        <v>0</v>
      </c>
      <c r="AA8" s="646"/>
      <c r="AB8" s="646"/>
      <c r="AC8" s="646"/>
      <c r="AD8" s="647">
        <v>689</v>
      </c>
      <c r="AE8" s="647"/>
      <c r="AF8" s="647"/>
      <c r="AG8" s="647"/>
      <c r="AH8" s="647"/>
      <c r="AI8" s="647"/>
      <c r="AJ8" s="647"/>
      <c r="AK8" s="647"/>
      <c r="AL8" s="611">
        <v>0</v>
      </c>
      <c r="AM8" s="612"/>
      <c r="AN8" s="612"/>
      <c r="AO8" s="648"/>
      <c r="AP8" s="605" t="s">
        <v>226</v>
      </c>
      <c r="AQ8" s="606"/>
      <c r="AR8" s="606"/>
      <c r="AS8" s="606"/>
      <c r="AT8" s="606"/>
      <c r="AU8" s="606"/>
      <c r="AV8" s="606"/>
      <c r="AW8" s="606"/>
      <c r="AX8" s="606"/>
      <c r="AY8" s="606"/>
      <c r="AZ8" s="606"/>
      <c r="BA8" s="606"/>
      <c r="BB8" s="606"/>
      <c r="BC8" s="606"/>
      <c r="BD8" s="606"/>
      <c r="BE8" s="606"/>
      <c r="BF8" s="607"/>
      <c r="BG8" s="608">
        <v>4883</v>
      </c>
      <c r="BH8" s="609"/>
      <c r="BI8" s="609"/>
      <c r="BJ8" s="609"/>
      <c r="BK8" s="609"/>
      <c r="BL8" s="609"/>
      <c r="BM8" s="609"/>
      <c r="BN8" s="610"/>
      <c r="BO8" s="646">
        <v>1.9</v>
      </c>
      <c r="BP8" s="646"/>
      <c r="BQ8" s="646"/>
      <c r="BR8" s="646"/>
      <c r="BS8" s="647" t="s">
        <v>122</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655415</v>
      </c>
      <c r="CS8" s="609"/>
      <c r="CT8" s="609"/>
      <c r="CU8" s="609"/>
      <c r="CV8" s="609"/>
      <c r="CW8" s="609"/>
      <c r="CX8" s="609"/>
      <c r="CY8" s="610"/>
      <c r="CZ8" s="646">
        <v>13.8</v>
      </c>
      <c r="DA8" s="646"/>
      <c r="DB8" s="646"/>
      <c r="DC8" s="646"/>
      <c r="DD8" s="614">
        <v>706</v>
      </c>
      <c r="DE8" s="609"/>
      <c r="DF8" s="609"/>
      <c r="DG8" s="609"/>
      <c r="DH8" s="609"/>
      <c r="DI8" s="609"/>
      <c r="DJ8" s="609"/>
      <c r="DK8" s="609"/>
      <c r="DL8" s="609"/>
      <c r="DM8" s="609"/>
      <c r="DN8" s="609"/>
      <c r="DO8" s="609"/>
      <c r="DP8" s="610"/>
      <c r="DQ8" s="614">
        <v>466140</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803</v>
      </c>
      <c r="S9" s="609"/>
      <c r="T9" s="609"/>
      <c r="U9" s="609"/>
      <c r="V9" s="609"/>
      <c r="W9" s="609"/>
      <c r="X9" s="609"/>
      <c r="Y9" s="610"/>
      <c r="Z9" s="646">
        <v>0</v>
      </c>
      <c r="AA9" s="646"/>
      <c r="AB9" s="646"/>
      <c r="AC9" s="646"/>
      <c r="AD9" s="647">
        <v>803</v>
      </c>
      <c r="AE9" s="647"/>
      <c r="AF9" s="647"/>
      <c r="AG9" s="647"/>
      <c r="AH9" s="647"/>
      <c r="AI9" s="647"/>
      <c r="AJ9" s="647"/>
      <c r="AK9" s="647"/>
      <c r="AL9" s="611">
        <v>0</v>
      </c>
      <c r="AM9" s="612"/>
      <c r="AN9" s="612"/>
      <c r="AO9" s="648"/>
      <c r="AP9" s="605" t="s">
        <v>229</v>
      </c>
      <c r="AQ9" s="606"/>
      <c r="AR9" s="606"/>
      <c r="AS9" s="606"/>
      <c r="AT9" s="606"/>
      <c r="AU9" s="606"/>
      <c r="AV9" s="606"/>
      <c r="AW9" s="606"/>
      <c r="AX9" s="606"/>
      <c r="AY9" s="606"/>
      <c r="AZ9" s="606"/>
      <c r="BA9" s="606"/>
      <c r="BB9" s="606"/>
      <c r="BC9" s="606"/>
      <c r="BD9" s="606"/>
      <c r="BE9" s="606"/>
      <c r="BF9" s="607"/>
      <c r="BG9" s="608">
        <v>89141</v>
      </c>
      <c r="BH9" s="609"/>
      <c r="BI9" s="609"/>
      <c r="BJ9" s="609"/>
      <c r="BK9" s="609"/>
      <c r="BL9" s="609"/>
      <c r="BM9" s="609"/>
      <c r="BN9" s="610"/>
      <c r="BO9" s="646">
        <v>35.4</v>
      </c>
      <c r="BP9" s="646"/>
      <c r="BQ9" s="646"/>
      <c r="BR9" s="646"/>
      <c r="BS9" s="647" t="s">
        <v>122</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229156</v>
      </c>
      <c r="CS9" s="609"/>
      <c r="CT9" s="609"/>
      <c r="CU9" s="609"/>
      <c r="CV9" s="609"/>
      <c r="CW9" s="609"/>
      <c r="CX9" s="609"/>
      <c r="CY9" s="610"/>
      <c r="CZ9" s="646">
        <v>4.8</v>
      </c>
      <c r="DA9" s="646"/>
      <c r="DB9" s="646"/>
      <c r="DC9" s="646"/>
      <c r="DD9" s="614">
        <v>4642</v>
      </c>
      <c r="DE9" s="609"/>
      <c r="DF9" s="609"/>
      <c r="DG9" s="609"/>
      <c r="DH9" s="609"/>
      <c r="DI9" s="609"/>
      <c r="DJ9" s="609"/>
      <c r="DK9" s="609"/>
      <c r="DL9" s="609"/>
      <c r="DM9" s="609"/>
      <c r="DN9" s="609"/>
      <c r="DO9" s="609"/>
      <c r="DP9" s="610"/>
      <c r="DQ9" s="614">
        <v>203057</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6007</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9</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74429</v>
      </c>
      <c r="S11" s="609"/>
      <c r="T11" s="609"/>
      <c r="U11" s="609"/>
      <c r="V11" s="609"/>
      <c r="W11" s="609"/>
      <c r="X11" s="609"/>
      <c r="Y11" s="610"/>
      <c r="Z11" s="611">
        <v>1.5</v>
      </c>
      <c r="AA11" s="612"/>
      <c r="AB11" s="612"/>
      <c r="AC11" s="613"/>
      <c r="AD11" s="614">
        <v>74429</v>
      </c>
      <c r="AE11" s="609"/>
      <c r="AF11" s="609"/>
      <c r="AG11" s="609"/>
      <c r="AH11" s="609"/>
      <c r="AI11" s="609"/>
      <c r="AJ11" s="609"/>
      <c r="AK11" s="610"/>
      <c r="AL11" s="611">
        <v>3.2</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3359</v>
      </c>
      <c r="BH11" s="609"/>
      <c r="BI11" s="609"/>
      <c r="BJ11" s="609"/>
      <c r="BK11" s="609"/>
      <c r="BL11" s="609"/>
      <c r="BM11" s="609"/>
      <c r="BN11" s="610"/>
      <c r="BO11" s="646">
        <v>1.3</v>
      </c>
      <c r="BP11" s="646"/>
      <c r="BQ11" s="646"/>
      <c r="BR11" s="646"/>
      <c r="BS11" s="647" t="s">
        <v>122</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326580</v>
      </c>
      <c r="CS11" s="609"/>
      <c r="CT11" s="609"/>
      <c r="CU11" s="609"/>
      <c r="CV11" s="609"/>
      <c r="CW11" s="609"/>
      <c r="CX11" s="609"/>
      <c r="CY11" s="610"/>
      <c r="CZ11" s="646">
        <v>6.9</v>
      </c>
      <c r="DA11" s="646"/>
      <c r="DB11" s="646"/>
      <c r="DC11" s="646"/>
      <c r="DD11" s="614">
        <v>96145</v>
      </c>
      <c r="DE11" s="609"/>
      <c r="DF11" s="609"/>
      <c r="DG11" s="609"/>
      <c r="DH11" s="609"/>
      <c r="DI11" s="609"/>
      <c r="DJ11" s="609"/>
      <c r="DK11" s="609"/>
      <c r="DL11" s="609"/>
      <c r="DM11" s="609"/>
      <c r="DN11" s="609"/>
      <c r="DO11" s="609"/>
      <c r="DP11" s="610"/>
      <c r="DQ11" s="614">
        <v>179920</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120800</v>
      </c>
      <c r="BH12" s="609"/>
      <c r="BI12" s="609"/>
      <c r="BJ12" s="609"/>
      <c r="BK12" s="609"/>
      <c r="BL12" s="609"/>
      <c r="BM12" s="609"/>
      <c r="BN12" s="610"/>
      <c r="BO12" s="646">
        <v>47.9</v>
      </c>
      <c r="BP12" s="646"/>
      <c r="BQ12" s="646"/>
      <c r="BR12" s="646"/>
      <c r="BS12" s="647" t="s">
        <v>122</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596140</v>
      </c>
      <c r="CS12" s="609"/>
      <c r="CT12" s="609"/>
      <c r="CU12" s="609"/>
      <c r="CV12" s="609"/>
      <c r="CW12" s="609"/>
      <c r="CX12" s="609"/>
      <c r="CY12" s="610"/>
      <c r="CZ12" s="646">
        <v>12.5</v>
      </c>
      <c r="DA12" s="646"/>
      <c r="DB12" s="646"/>
      <c r="DC12" s="646"/>
      <c r="DD12" s="614">
        <v>26692</v>
      </c>
      <c r="DE12" s="609"/>
      <c r="DF12" s="609"/>
      <c r="DG12" s="609"/>
      <c r="DH12" s="609"/>
      <c r="DI12" s="609"/>
      <c r="DJ12" s="609"/>
      <c r="DK12" s="609"/>
      <c r="DL12" s="609"/>
      <c r="DM12" s="609"/>
      <c r="DN12" s="609"/>
      <c r="DO12" s="609"/>
      <c r="DP12" s="610"/>
      <c r="DQ12" s="614">
        <v>519939</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120328</v>
      </c>
      <c r="BH13" s="609"/>
      <c r="BI13" s="609"/>
      <c r="BJ13" s="609"/>
      <c r="BK13" s="609"/>
      <c r="BL13" s="609"/>
      <c r="BM13" s="609"/>
      <c r="BN13" s="610"/>
      <c r="BO13" s="646">
        <v>47.8</v>
      </c>
      <c r="BP13" s="646"/>
      <c r="BQ13" s="646"/>
      <c r="BR13" s="646"/>
      <c r="BS13" s="647" t="s">
        <v>122</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485534</v>
      </c>
      <c r="CS13" s="609"/>
      <c r="CT13" s="609"/>
      <c r="CU13" s="609"/>
      <c r="CV13" s="609"/>
      <c r="CW13" s="609"/>
      <c r="CX13" s="609"/>
      <c r="CY13" s="610"/>
      <c r="CZ13" s="646">
        <v>10.199999999999999</v>
      </c>
      <c r="DA13" s="646"/>
      <c r="DB13" s="646"/>
      <c r="DC13" s="646"/>
      <c r="DD13" s="614">
        <v>204664</v>
      </c>
      <c r="DE13" s="609"/>
      <c r="DF13" s="609"/>
      <c r="DG13" s="609"/>
      <c r="DH13" s="609"/>
      <c r="DI13" s="609"/>
      <c r="DJ13" s="609"/>
      <c r="DK13" s="609"/>
      <c r="DL13" s="609"/>
      <c r="DM13" s="609"/>
      <c r="DN13" s="609"/>
      <c r="DO13" s="609"/>
      <c r="DP13" s="610"/>
      <c r="DQ13" s="614">
        <v>250452</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286</v>
      </c>
      <c r="S14" s="609"/>
      <c r="T14" s="609"/>
      <c r="U14" s="609"/>
      <c r="V14" s="609"/>
      <c r="W14" s="609"/>
      <c r="X14" s="609"/>
      <c r="Y14" s="610"/>
      <c r="Z14" s="646">
        <v>0</v>
      </c>
      <c r="AA14" s="646"/>
      <c r="AB14" s="646"/>
      <c r="AC14" s="646"/>
      <c r="AD14" s="647">
        <v>286</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15631</v>
      </c>
      <c r="BH14" s="609"/>
      <c r="BI14" s="609"/>
      <c r="BJ14" s="609"/>
      <c r="BK14" s="609"/>
      <c r="BL14" s="609"/>
      <c r="BM14" s="609"/>
      <c r="BN14" s="610"/>
      <c r="BO14" s="646">
        <v>6.2</v>
      </c>
      <c r="BP14" s="646"/>
      <c r="BQ14" s="646"/>
      <c r="BR14" s="646"/>
      <c r="BS14" s="647" t="s">
        <v>122</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199152</v>
      </c>
      <c r="CS14" s="609"/>
      <c r="CT14" s="609"/>
      <c r="CU14" s="609"/>
      <c r="CV14" s="609"/>
      <c r="CW14" s="609"/>
      <c r="CX14" s="609"/>
      <c r="CY14" s="610"/>
      <c r="CZ14" s="646">
        <v>4.2</v>
      </c>
      <c r="DA14" s="646"/>
      <c r="DB14" s="646"/>
      <c r="DC14" s="646"/>
      <c r="DD14" s="614">
        <v>24090</v>
      </c>
      <c r="DE14" s="609"/>
      <c r="DF14" s="609"/>
      <c r="DG14" s="609"/>
      <c r="DH14" s="609"/>
      <c r="DI14" s="609"/>
      <c r="DJ14" s="609"/>
      <c r="DK14" s="609"/>
      <c r="DL14" s="609"/>
      <c r="DM14" s="609"/>
      <c r="DN14" s="609"/>
      <c r="DO14" s="609"/>
      <c r="DP14" s="610"/>
      <c r="DQ14" s="614">
        <v>172217</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12154</v>
      </c>
      <c r="BH15" s="609"/>
      <c r="BI15" s="609"/>
      <c r="BJ15" s="609"/>
      <c r="BK15" s="609"/>
      <c r="BL15" s="609"/>
      <c r="BM15" s="609"/>
      <c r="BN15" s="610"/>
      <c r="BO15" s="646">
        <v>4.8</v>
      </c>
      <c r="BP15" s="646"/>
      <c r="BQ15" s="646"/>
      <c r="BR15" s="646"/>
      <c r="BS15" s="647" t="s">
        <v>122</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239279</v>
      </c>
      <c r="CS15" s="609"/>
      <c r="CT15" s="609"/>
      <c r="CU15" s="609"/>
      <c r="CV15" s="609"/>
      <c r="CW15" s="609"/>
      <c r="CX15" s="609"/>
      <c r="CY15" s="610"/>
      <c r="CZ15" s="646">
        <v>5</v>
      </c>
      <c r="DA15" s="646"/>
      <c r="DB15" s="646"/>
      <c r="DC15" s="646"/>
      <c r="DD15" s="614">
        <v>1284</v>
      </c>
      <c r="DE15" s="609"/>
      <c r="DF15" s="609"/>
      <c r="DG15" s="609"/>
      <c r="DH15" s="609"/>
      <c r="DI15" s="609"/>
      <c r="DJ15" s="609"/>
      <c r="DK15" s="609"/>
      <c r="DL15" s="609"/>
      <c r="DM15" s="609"/>
      <c r="DN15" s="609"/>
      <c r="DO15" s="609"/>
      <c r="DP15" s="610"/>
      <c r="DQ15" s="614">
        <v>226562</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3457</v>
      </c>
      <c r="S16" s="609"/>
      <c r="T16" s="609"/>
      <c r="U16" s="609"/>
      <c r="V16" s="609"/>
      <c r="W16" s="609"/>
      <c r="X16" s="609"/>
      <c r="Y16" s="610"/>
      <c r="Z16" s="646">
        <v>0.1</v>
      </c>
      <c r="AA16" s="646"/>
      <c r="AB16" s="646"/>
      <c r="AC16" s="646"/>
      <c r="AD16" s="647">
        <v>3457</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7073</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7073</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4122</v>
      </c>
      <c r="S17" s="609"/>
      <c r="T17" s="609"/>
      <c r="U17" s="609"/>
      <c r="V17" s="609"/>
      <c r="W17" s="609"/>
      <c r="X17" s="609"/>
      <c r="Y17" s="610"/>
      <c r="Z17" s="646">
        <v>0.1</v>
      </c>
      <c r="AA17" s="646"/>
      <c r="AB17" s="646"/>
      <c r="AC17" s="646"/>
      <c r="AD17" s="647">
        <v>4122</v>
      </c>
      <c r="AE17" s="647"/>
      <c r="AF17" s="647"/>
      <c r="AG17" s="647"/>
      <c r="AH17" s="647"/>
      <c r="AI17" s="647"/>
      <c r="AJ17" s="647"/>
      <c r="AK17" s="647"/>
      <c r="AL17" s="611">
        <v>0.2</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520437</v>
      </c>
      <c r="CS17" s="609"/>
      <c r="CT17" s="609"/>
      <c r="CU17" s="609"/>
      <c r="CV17" s="609"/>
      <c r="CW17" s="609"/>
      <c r="CX17" s="609"/>
      <c r="CY17" s="610"/>
      <c r="CZ17" s="646">
        <v>10.9</v>
      </c>
      <c r="DA17" s="646"/>
      <c r="DB17" s="646"/>
      <c r="DC17" s="646"/>
      <c r="DD17" s="614" t="s">
        <v>122</v>
      </c>
      <c r="DE17" s="609"/>
      <c r="DF17" s="609"/>
      <c r="DG17" s="609"/>
      <c r="DH17" s="609"/>
      <c r="DI17" s="609"/>
      <c r="DJ17" s="609"/>
      <c r="DK17" s="609"/>
      <c r="DL17" s="609"/>
      <c r="DM17" s="609"/>
      <c r="DN17" s="609"/>
      <c r="DO17" s="609"/>
      <c r="DP17" s="610"/>
      <c r="DQ17" s="614">
        <v>508317</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1500</v>
      </c>
      <c r="S18" s="609"/>
      <c r="T18" s="609"/>
      <c r="U18" s="609"/>
      <c r="V18" s="609"/>
      <c r="W18" s="609"/>
      <c r="X18" s="609"/>
      <c r="Y18" s="610"/>
      <c r="Z18" s="646">
        <v>0</v>
      </c>
      <c r="AA18" s="646"/>
      <c r="AB18" s="646"/>
      <c r="AC18" s="646"/>
      <c r="AD18" s="647">
        <v>1500</v>
      </c>
      <c r="AE18" s="647"/>
      <c r="AF18" s="647"/>
      <c r="AG18" s="647"/>
      <c r="AH18" s="647"/>
      <c r="AI18" s="647"/>
      <c r="AJ18" s="647"/>
      <c r="AK18" s="647"/>
      <c r="AL18" s="611">
        <v>0.1</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1500</v>
      </c>
      <c r="S19" s="609"/>
      <c r="T19" s="609"/>
      <c r="U19" s="609"/>
      <c r="V19" s="609"/>
      <c r="W19" s="609"/>
      <c r="X19" s="609"/>
      <c r="Y19" s="610"/>
      <c r="Z19" s="646">
        <v>0</v>
      </c>
      <c r="AA19" s="646"/>
      <c r="AB19" s="646"/>
      <c r="AC19" s="646"/>
      <c r="AD19" s="647">
        <v>1500</v>
      </c>
      <c r="AE19" s="647"/>
      <c r="AF19" s="647"/>
      <c r="AG19" s="647"/>
      <c r="AH19" s="647"/>
      <c r="AI19" s="647"/>
      <c r="AJ19" s="647"/>
      <c r="AK19" s="647"/>
      <c r="AL19" s="611">
        <v>0.1</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261</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4758231</v>
      </c>
      <c r="CS20" s="609"/>
      <c r="CT20" s="609"/>
      <c r="CU20" s="609"/>
      <c r="CV20" s="609"/>
      <c r="CW20" s="609"/>
      <c r="CX20" s="609"/>
      <c r="CY20" s="610"/>
      <c r="CZ20" s="646">
        <v>100</v>
      </c>
      <c r="DA20" s="646"/>
      <c r="DB20" s="646"/>
      <c r="DC20" s="646"/>
      <c r="DD20" s="614">
        <v>412178</v>
      </c>
      <c r="DE20" s="609"/>
      <c r="DF20" s="609"/>
      <c r="DG20" s="609"/>
      <c r="DH20" s="609"/>
      <c r="DI20" s="609"/>
      <c r="DJ20" s="609"/>
      <c r="DK20" s="609"/>
      <c r="DL20" s="609"/>
      <c r="DM20" s="609"/>
      <c r="DN20" s="609"/>
      <c r="DO20" s="609"/>
      <c r="DP20" s="610"/>
      <c r="DQ20" s="614">
        <v>3915156</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2065011</v>
      </c>
      <c r="S21" s="609"/>
      <c r="T21" s="609"/>
      <c r="U21" s="609"/>
      <c r="V21" s="609"/>
      <c r="W21" s="609"/>
      <c r="X21" s="609"/>
      <c r="Y21" s="610"/>
      <c r="Z21" s="646">
        <v>42.1</v>
      </c>
      <c r="AA21" s="646"/>
      <c r="AB21" s="646"/>
      <c r="AC21" s="646"/>
      <c r="AD21" s="647">
        <v>1951122</v>
      </c>
      <c r="AE21" s="647"/>
      <c r="AF21" s="647"/>
      <c r="AG21" s="647"/>
      <c r="AH21" s="647"/>
      <c r="AI21" s="647"/>
      <c r="AJ21" s="647"/>
      <c r="AK21" s="647"/>
      <c r="AL21" s="611">
        <v>82.8</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1951122</v>
      </c>
      <c r="S22" s="609"/>
      <c r="T22" s="609"/>
      <c r="U22" s="609"/>
      <c r="V22" s="609"/>
      <c r="W22" s="609"/>
      <c r="X22" s="609"/>
      <c r="Y22" s="610"/>
      <c r="Z22" s="646">
        <v>39.799999999999997</v>
      </c>
      <c r="AA22" s="646"/>
      <c r="AB22" s="646"/>
      <c r="AC22" s="646"/>
      <c r="AD22" s="647">
        <v>1951122</v>
      </c>
      <c r="AE22" s="647"/>
      <c r="AF22" s="647"/>
      <c r="AG22" s="647"/>
      <c r="AH22" s="647"/>
      <c r="AI22" s="647"/>
      <c r="AJ22" s="647"/>
      <c r="AK22" s="647"/>
      <c r="AL22" s="611">
        <v>82.8</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269</v>
      </c>
      <c r="C23" s="606"/>
      <c r="D23" s="606"/>
      <c r="E23" s="606"/>
      <c r="F23" s="606"/>
      <c r="G23" s="606"/>
      <c r="H23" s="606"/>
      <c r="I23" s="606"/>
      <c r="J23" s="606"/>
      <c r="K23" s="606"/>
      <c r="L23" s="606"/>
      <c r="M23" s="606"/>
      <c r="N23" s="606"/>
      <c r="O23" s="606"/>
      <c r="P23" s="606"/>
      <c r="Q23" s="607"/>
      <c r="R23" s="608">
        <v>113889</v>
      </c>
      <c r="S23" s="609"/>
      <c r="T23" s="609"/>
      <c r="U23" s="609"/>
      <c r="V23" s="609"/>
      <c r="W23" s="609"/>
      <c r="X23" s="609"/>
      <c r="Y23" s="610"/>
      <c r="Z23" s="646">
        <v>2.2999999999999998</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8" t="s">
        <v>274</v>
      </c>
      <c r="DM23" s="699"/>
      <c r="DN23" s="699"/>
      <c r="DO23" s="699"/>
      <c r="DP23" s="699"/>
      <c r="DQ23" s="699"/>
      <c r="DR23" s="699"/>
      <c r="DS23" s="699"/>
      <c r="DT23" s="699"/>
      <c r="DU23" s="699"/>
      <c r="DV23" s="700"/>
      <c r="DW23" s="666" t="s">
        <v>275</v>
      </c>
      <c r="DX23" s="667"/>
      <c r="DY23" s="667"/>
      <c r="DZ23" s="667"/>
      <c r="EA23" s="667"/>
      <c r="EB23" s="667"/>
      <c r="EC23" s="668"/>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278</v>
      </c>
      <c r="CE24" s="664"/>
      <c r="CF24" s="664"/>
      <c r="CG24" s="664"/>
      <c r="CH24" s="664"/>
      <c r="CI24" s="664"/>
      <c r="CJ24" s="664"/>
      <c r="CK24" s="664"/>
      <c r="CL24" s="664"/>
      <c r="CM24" s="664"/>
      <c r="CN24" s="664"/>
      <c r="CO24" s="664"/>
      <c r="CP24" s="664"/>
      <c r="CQ24" s="665"/>
      <c r="CR24" s="660">
        <v>1311099</v>
      </c>
      <c r="CS24" s="661"/>
      <c r="CT24" s="661"/>
      <c r="CU24" s="661"/>
      <c r="CV24" s="661"/>
      <c r="CW24" s="661"/>
      <c r="CX24" s="661"/>
      <c r="CY24" s="689"/>
      <c r="CZ24" s="690">
        <v>27.6</v>
      </c>
      <c r="DA24" s="672"/>
      <c r="DB24" s="672"/>
      <c r="DC24" s="692"/>
      <c r="DD24" s="688">
        <v>1154886</v>
      </c>
      <c r="DE24" s="661"/>
      <c r="DF24" s="661"/>
      <c r="DG24" s="661"/>
      <c r="DH24" s="661"/>
      <c r="DI24" s="661"/>
      <c r="DJ24" s="661"/>
      <c r="DK24" s="689"/>
      <c r="DL24" s="688">
        <v>1095147</v>
      </c>
      <c r="DM24" s="661"/>
      <c r="DN24" s="661"/>
      <c r="DO24" s="661"/>
      <c r="DP24" s="661"/>
      <c r="DQ24" s="661"/>
      <c r="DR24" s="661"/>
      <c r="DS24" s="661"/>
      <c r="DT24" s="661"/>
      <c r="DU24" s="661"/>
      <c r="DV24" s="689"/>
      <c r="DW24" s="690">
        <v>46.3</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2467938</v>
      </c>
      <c r="S25" s="609"/>
      <c r="T25" s="609"/>
      <c r="U25" s="609"/>
      <c r="V25" s="609"/>
      <c r="W25" s="609"/>
      <c r="X25" s="609"/>
      <c r="Y25" s="610"/>
      <c r="Z25" s="646">
        <v>50.3</v>
      </c>
      <c r="AA25" s="646"/>
      <c r="AB25" s="646"/>
      <c r="AC25" s="646"/>
      <c r="AD25" s="647">
        <v>2354049</v>
      </c>
      <c r="AE25" s="647"/>
      <c r="AF25" s="647"/>
      <c r="AG25" s="647"/>
      <c r="AH25" s="647"/>
      <c r="AI25" s="647"/>
      <c r="AJ25" s="647"/>
      <c r="AK25" s="647"/>
      <c r="AL25" s="611">
        <v>99.9</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565101</v>
      </c>
      <c r="CS25" s="621"/>
      <c r="CT25" s="621"/>
      <c r="CU25" s="621"/>
      <c r="CV25" s="621"/>
      <c r="CW25" s="621"/>
      <c r="CX25" s="621"/>
      <c r="CY25" s="622"/>
      <c r="CZ25" s="611">
        <v>11.9</v>
      </c>
      <c r="DA25" s="623"/>
      <c r="DB25" s="623"/>
      <c r="DC25" s="624"/>
      <c r="DD25" s="614">
        <v>548504</v>
      </c>
      <c r="DE25" s="621"/>
      <c r="DF25" s="621"/>
      <c r="DG25" s="621"/>
      <c r="DH25" s="621"/>
      <c r="DI25" s="621"/>
      <c r="DJ25" s="621"/>
      <c r="DK25" s="622"/>
      <c r="DL25" s="614">
        <v>540211</v>
      </c>
      <c r="DM25" s="621"/>
      <c r="DN25" s="621"/>
      <c r="DO25" s="621"/>
      <c r="DP25" s="621"/>
      <c r="DQ25" s="621"/>
      <c r="DR25" s="621"/>
      <c r="DS25" s="621"/>
      <c r="DT25" s="621"/>
      <c r="DU25" s="621"/>
      <c r="DV25" s="622"/>
      <c r="DW25" s="611">
        <v>22.8</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333219</v>
      </c>
      <c r="CS26" s="609"/>
      <c r="CT26" s="609"/>
      <c r="CU26" s="609"/>
      <c r="CV26" s="609"/>
      <c r="CW26" s="609"/>
      <c r="CX26" s="609"/>
      <c r="CY26" s="610"/>
      <c r="CZ26" s="611">
        <v>7</v>
      </c>
      <c r="DA26" s="623"/>
      <c r="DB26" s="623"/>
      <c r="DC26" s="624"/>
      <c r="DD26" s="614">
        <v>319333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491</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251975</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225561</v>
      </c>
      <c r="CS27" s="621"/>
      <c r="CT27" s="621"/>
      <c r="CU27" s="621"/>
      <c r="CV27" s="621"/>
      <c r="CW27" s="621"/>
      <c r="CX27" s="621"/>
      <c r="CY27" s="622"/>
      <c r="CZ27" s="611">
        <v>4.7</v>
      </c>
      <c r="DA27" s="623"/>
      <c r="DB27" s="623"/>
      <c r="DC27" s="624"/>
      <c r="DD27" s="614">
        <v>98065</v>
      </c>
      <c r="DE27" s="621"/>
      <c r="DF27" s="621"/>
      <c r="DG27" s="621"/>
      <c r="DH27" s="621"/>
      <c r="DI27" s="621"/>
      <c r="DJ27" s="621"/>
      <c r="DK27" s="622"/>
      <c r="DL27" s="614">
        <v>46619</v>
      </c>
      <c r="DM27" s="621"/>
      <c r="DN27" s="621"/>
      <c r="DO27" s="621"/>
      <c r="DP27" s="621"/>
      <c r="DQ27" s="621"/>
      <c r="DR27" s="621"/>
      <c r="DS27" s="621"/>
      <c r="DT27" s="621"/>
      <c r="DU27" s="621"/>
      <c r="DV27" s="622"/>
      <c r="DW27" s="611">
        <v>2</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45220</v>
      </c>
      <c r="S28" s="609"/>
      <c r="T28" s="609"/>
      <c r="U28" s="609"/>
      <c r="V28" s="609"/>
      <c r="W28" s="609"/>
      <c r="X28" s="609"/>
      <c r="Y28" s="610"/>
      <c r="Z28" s="646">
        <v>0.9</v>
      </c>
      <c r="AA28" s="646"/>
      <c r="AB28" s="646"/>
      <c r="AC28" s="646"/>
      <c r="AD28" s="647">
        <v>3116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520437</v>
      </c>
      <c r="CS28" s="609"/>
      <c r="CT28" s="609"/>
      <c r="CU28" s="609"/>
      <c r="CV28" s="609"/>
      <c r="CW28" s="609"/>
      <c r="CX28" s="609"/>
      <c r="CY28" s="610"/>
      <c r="CZ28" s="611">
        <v>10.9</v>
      </c>
      <c r="DA28" s="623"/>
      <c r="DB28" s="623"/>
      <c r="DC28" s="624"/>
      <c r="DD28" s="614">
        <v>508317</v>
      </c>
      <c r="DE28" s="609"/>
      <c r="DF28" s="609"/>
      <c r="DG28" s="609"/>
      <c r="DH28" s="609"/>
      <c r="DI28" s="609"/>
      <c r="DJ28" s="609"/>
      <c r="DK28" s="610"/>
      <c r="DL28" s="614">
        <v>508317</v>
      </c>
      <c r="DM28" s="609"/>
      <c r="DN28" s="609"/>
      <c r="DO28" s="609"/>
      <c r="DP28" s="609"/>
      <c r="DQ28" s="609"/>
      <c r="DR28" s="609"/>
      <c r="DS28" s="609"/>
      <c r="DT28" s="609"/>
      <c r="DU28" s="609"/>
      <c r="DV28" s="610"/>
      <c r="DW28" s="611">
        <v>21.5</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1698</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520437</v>
      </c>
      <c r="CS29" s="621"/>
      <c r="CT29" s="621"/>
      <c r="CU29" s="621"/>
      <c r="CV29" s="621"/>
      <c r="CW29" s="621"/>
      <c r="CX29" s="621"/>
      <c r="CY29" s="622"/>
      <c r="CZ29" s="611">
        <v>10.9</v>
      </c>
      <c r="DA29" s="623"/>
      <c r="DB29" s="623"/>
      <c r="DC29" s="624"/>
      <c r="DD29" s="614">
        <v>508317</v>
      </c>
      <c r="DE29" s="621"/>
      <c r="DF29" s="621"/>
      <c r="DG29" s="621"/>
      <c r="DH29" s="621"/>
      <c r="DI29" s="621"/>
      <c r="DJ29" s="621"/>
      <c r="DK29" s="622"/>
      <c r="DL29" s="614">
        <v>508317</v>
      </c>
      <c r="DM29" s="621"/>
      <c r="DN29" s="621"/>
      <c r="DO29" s="621"/>
      <c r="DP29" s="621"/>
      <c r="DQ29" s="621"/>
      <c r="DR29" s="621"/>
      <c r="DS29" s="621"/>
      <c r="DT29" s="621"/>
      <c r="DU29" s="621"/>
      <c r="DV29" s="622"/>
      <c r="DW29" s="611">
        <v>21.5</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318563</v>
      </c>
      <c r="S30" s="609"/>
      <c r="T30" s="609"/>
      <c r="U30" s="609"/>
      <c r="V30" s="609"/>
      <c r="W30" s="609"/>
      <c r="X30" s="609"/>
      <c r="Y30" s="610"/>
      <c r="Z30" s="646">
        <v>6.5</v>
      </c>
      <c r="AA30" s="646"/>
      <c r="AB30" s="646"/>
      <c r="AC30" s="646"/>
      <c r="AD30" s="647" t="s">
        <v>122</v>
      </c>
      <c r="AE30" s="647"/>
      <c r="AF30" s="647"/>
      <c r="AG30" s="647"/>
      <c r="AH30" s="647"/>
      <c r="AI30" s="647"/>
      <c r="AJ30" s="647"/>
      <c r="AK30" s="647"/>
      <c r="AL30" s="611" t="s">
        <v>122</v>
      </c>
      <c r="AM30" s="612"/>
      <c r="AN30" s="612"/>
      <c r="AO30" s="648"/>
      <c r="AP30" s="666" t="s">
        <v>210</v>
      </c>
      <c r="AQ30" s="667"/>
      <c r="AR30" s="667"/>
      <c r="AS30" s="667"/>
      <c r="AT30" s="667"/>
      <c r="AU30" s="667"/>
      <c r="AV30" s="667"/>
      <c r="AW30" s="667"/>
      <c r="AX30" s="667"/>
      <c r="AY30" s="667"/>
      <c r="AZ30" s="667"/>
      <c r="BA30" s="667"/>
      <c r="BB30" s="667"/>
      <c r="BC30" s="667"/>
      <c r="BD30" s="667"/>
      <c r="BE30" s="667"/>
      <c r="BF30" s="668"/>
      <c r="BG30" s="666" t="s">
        <v>293</v>
      </c>
      <c r="BH30" s="680"/>
      <c r="BI30" s="680"/>
      <c r="BJ30" s="680"/>
      <c r="BK30" s="680"/>
      <c r="BL30" s="680"/>
      <c r="BM30" s="680"/>
      <c r="BN30" s="680"/>
      <c r="BO30" s="680"/>
      <c r="BP30" s="680"/>
      <c r="BQ30" s="681"/>
      <c r="BR30" s="666"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503754</v>
      </c>
      <c r="CS30" s="609"/>
      <c r="CT30" s="609"/>
      <c r="CU30" s="609"/>
      <c r="CV30" s="609"/>
      <c r="CW30" s="609"/>
      <c r="CX30" s="609"/>
      <c r="CY30" s="610"/>
      <c r="CZ30" s="611">
        <v>10.6</v>
      </c>
      <c r="DA30" s="623"/>
      <c r="DB30" s="623"/>
      <c r="DC30" s="624"/>
      <c r="DD30" s="614">
        <v>492675</v>
      </c>
      <c r="DE30" s="609"/>
      <c r="DF30" s="609"/>
      <c r="DG30" s="609"/>
      <c r="DH30" s="609"/>
      <c r="DI30" s="609"/>
      <c r="DJ30" s="609"/>
      <c r="DK30" s="610"/>
      <c r="DL30" s="614">
        <v>492675</v>
      </c>
      <c r="DM30" s="609"/>
      <c r="DN30" s="609"/>
      <c r="DO30" s="609"/>
      <c r="DP30" s="609"/>
      <c r="DQ30" s="609"/>
      <c r="DR30" s="609"/>
      <c r="DS30" s="609"/>
      <c r="DT30" s="609"/>
      <c r="DU30" s="609"/>
      <c r="DV30" s="610"/>
      <c r="DW30" s="611">
        <v>20.8</v>
      </c>
      <c r="DX30" s="623"/>
      <c r="DY30" s="623"/>
      <c r="DZ30" s="623"/>
      <c r="EA30" s="623"/>
      <c r="EB30" s="623"/>
      <c r="EC30" s="635"/>
    </row>
    <row r="31" spans="2:133" ht="11.25" customHeight="1" x14ac:dyDescent="0.15">
      <c r="B31" s="683" t="s">
        <v>296</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297</v>
      </c>
      <c r="AQ31" s="675"/>
      <c r="AR31" s="675"/>
      <c r="AS31" s="675"/>
      <c r="AT31" s="676" t="s">
        <v>298</v>
      </c>
      <c r="AU31" s="212"/>
      <c r="AV31" s="212"/>
      <c r="AW31" s="212"/>
      <c r="AX31" s="663" t="s">
        <v>176</v>
      </c>
      <c r="AY31" s="664"/>
      <c r="AZ31" s="664"/>
      <c r="BA31" s="664"/>
      <c r="BB31" s="664"/>
      <c r="BC31" s="664"/>
      <c r="BD31" s="664"/>
      <c r="BE31" s="664"/>
      <c r="BF31" s="665"/>
      <c r="BG31" s="670">
        <v>98.8</v>
      </c>
      <c r="BH31" s="671"/>
      <c r="BI31" s="671"/>
      <c r="BJ31" s="671"/>
      <c r="BK31" s="671"/>
      <c r="BL31" s="671"/>
      <c r="BM31" s="672">
        <v>96.2</v>
      </c>
      <c r="BN31" s="671"/>
      <c r="BO31" s="671"/>
      <c r="BP31" s="671"/>
      <c r="BQ31" s="673"/>
      <c r="BR31" s="670">
        <v>99.1</v>
      </c>
      <c r="BS31" s="671"/>
      <c r="BT31" s="671"/>
      <c r="BU31" s="671"/>
      <c r="BV31" s="671"/>
      <c r="BW31" s="671"/>
      <c r="BX31" s="672">
        <v>96.7</v>
      </c>
      <c r="BY31" s="671"/>
      <c r="BZ31" s="671"/>
      <c r="CA31" s="671"/>
      <c r="CB31" s="673"/>
      <c r="CD31" s="629"/>
      <c r="CE31" s="630"/>
      <c r="CF31" s="605" t="s">
        <v>299</v>
      </c>
      <c r="CG31" s="606"/>
      <c r="CH31" s="606"/>
      <c r="CI31" s="606"/>
      <c r="CJ31" s="606"/>
      <c r="CK31" s="606"/>
      <c r="CL31" s="606"/>
      <c r="CM31" s="606"/>
      <c r="CN31" s="606"/>
      <c r="CO31" s="606"/>
      <c r="CP31" s="606"/>
      <c r="CQ31" s="607"/>
      <c r="CR31" s="608">
        <v>16683</v>
      </c>
      <c r="CS31" s="621"/>
      <c r="CT31" s="621"/>
      <c r="CU31" s="621"/>
      <c r="CV31" s="621"/>
      <c r="CW31" s="621"/>
      <c r="CX31" s="621"/>
      <c r="CY31" s="622"/>
      <c r="CZ31" s="611">
        <v>0.4</v>
      </c>
      <c r="DA31" s="623"/>
      <c r="DB31" s="623"/>
      <c r="DC31" s="624"/>
      <c r="DD31" s="614">
        <v>15642</v>
      </c>
      <c r="DE31" s="621"/>
      <c r="DF31" s="621"/>
      <c r="DG31" s="621"/>
      <c r="DH31" s="621"/>
      <c r="DI31" s="621"/>
      <c r="DJ31" s="621"/>
      <c r="DK31" s="622"/>
      <c r="DL31" s="614">
        <v>15642</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160685</v>
      </c>
      <c r="S32" s="609"/>
      <c r="T32" s="609"/>
      <c r="U32" s="609"/>
      <c r="V32" s="609"/>
      <c r="W32" s="609"/>
      <c r="X32" s="609"/>
      <c r="Y32" s="610"/>
      <c r="Z32" s="646">
        <v>3.3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301</v>
      </c>
      <c r="AX32" s="605" t="s">
        <v>302</v>
      </c>
      <c r="AY32" s="606"/>
      <c r="AZ32" s="606"/>
      <c r="BA32" s="606"/>
      <c r="BB32" s="606"/>
      <c r="BC32" s="606"/>
      <c r="BD32" s="606"/>
      <c r="BE32" s="606"/>
      <c r="BF32" s="607"/>
      <c r="BG32" s="679">
        <v>98.7</v>
      </c>
      <c r="BH32" s="621"/>
      <c r="BI32" s="621"/>
      <c r="BJ32" s="621"/>
      <c r="BK32" s="621"/>
      <c r="BL32" s="621"/>
      <c r="BM32" s="612">
        <v>96.2</v>
      </c>
      <c r="BN32" s="621"/>
      <c r="BO32" s="621"/>
      <c r="BP32" s="621"/>
      <c r="BQ32" s="644"/>
      <c r="BR32" s="679">
        <v>98.8</v>
      </c>
      <c r="BS32" s="621"/>
      <c r="BT32" s="621"/>
      <c r="BU32" s="621"/>
      <c r="BV32" s="621"/>
      <c r="BW32" s="621"/>
      <c r="BX32" s="612">
        <v>96.7</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13742</v>
      </c>
      <c r="S33" s="609"/>
      <c r="T33" s="609"/>
      <c r="U33" s="609"/>
      <c r="V33" s="609"/>
      <c r="W33" s="609"/>
      <c r="X33" s="609"/>
      <c r="Y33" s="610"/>
      <c r="Z33" s="646">
        <v>0.3</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98.8</v>
      </c>
      <c r="BH33" s="593"/>
      <c r="BI33" s="593"/>
      <c r="BJ33" s="593"/>
      <c r="BK33" s="593"/>
      <c r="BL33" s="593"/>
      <c r="BM33" s="639">
        <v>95.8</v>
      </c>
      <c r="BN33" s="593"/>
      <c r="BO33" s="593"/>
      <c r="BP33" s="593"/>
      <c r="BQ33" s="656"/>
      <c r="BR33" s="669">
        <v>99.2</v>
      </c>
      <c r="BS33" s="593"/>
      <c r="BT33" s="593"/>
      <c r="BU33" s="593"/>
      <c r="BV33" s="593"/>
      <c r="BW33" s="593"/>
      <c r="BX33" s="639">
        <v>96.4</v>
      </c>
      <c r="BY33" s="593"/>
      <c r="BZ33" s="593"/>
      <c r="CA33" s="593"/>
      <c r="CB33" s="656"/>
      <c r="CD33" s="605" t="s">
        <v>306</v>
      </c>
      <c r="CE33" s="606"/>
      <c r="CF33" s="606"/>
      <c r="CG33" s="606"/>
      <c r="CH33" s="606"/>
      <c r="CI33" s="606"/>
      <c r="CJ33" s="606"/>
      <c r="CK33" s="606"/>
      <c r="CL33" s="606"/>
      <c r="CM33" s="606"/>
      <c r="CN33" s="606"/>
      <c r="CO33" s="606"/>
      <c r="CP33" s="606"/>
      <c r="CQ33" s="607"/>
      <c r="CR33" s="608">
        <v>3027881</v>
      </c>
      <c r="CS33" s="621"/>
      <c r="CT33" s="621"/>
      <c r="CU33" s="621"/>
      <c r="CV33" s="621"/>
      <c r="CW33" s="621"/>
      <c r="CX33" s="621"/>
      <c r="CY33" s="622"/>
      <c r="CZ33" s="611">
        <v>63.6</v>
      </c>
      <c r="DA33" s="623"/>
      <c r="DB33" s="623"/>
      <c r="DC33" s="624"/>
      <c r="DD33" s="614">
        <v>2713861</v>
      </c>
      <c r="DE33" s="621"/>
      <c r="DF33" s="621"/>
      <c r="DG33" s="621"/>
      <c r="DH33" s="621"/>
      <c r="DI33" s="621"/>
      <c r="DJ33" s="621"/>
      <c r="DK33" s="622"/>
      <c r="DL33" s="614">
        <v>1068424</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17017</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706614</v>
      </c>
      <c r="CS34" s="609"/>
      <c r="CT34" s="609"/>
      <c r="CU34" s="609"/>
      <c r="CV34" s="609"/>
      <c r="CW34" s="609"/>
      <c r="CX34" s="609"/>
      <c r="CY34" s="610"/>
      <c r="CZ34" s="611">
        <v>14.9</v>
      </c>
      <c r="DA34" s="623"/>
      <c r="DB34" s="623"/>
      <c r="DC34" s="624"/>
      <c r="DD34" s="614">
        <v>567589</v>
      </c>
      <c r="DE34" s="609"/>
      <c r="DF34" s="609"/>
      <c r="DG34" s="609"/>
      <c r="DH34" s="609"/>
      <c r="DI34" s="609"/>
      <c r="DJ34" s="609"/>
      <c r="DK34" s="610"/>
      <c r="DL34" s="614">
        <v>488135</v>
      </c>
      <c r="DM34" s="609"/>
      <c r="DN34" s="609"/>
      <c r="DO34" s="609"/>
      <c r="DP34" s="609"/>
      <c r="DQ34" s="609"/>
      <c r="DR34" s="609"/>
      <c r="DS34" s="609"/>
      <c r="DT34" s="609"/>
      <c r="DU34" s="609"/>
      <c r="DV34" s="610"/>
      <c r="DW34" s="611">
        <v>20.6</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1349178</v>
      </c>
      <c r="S35" s="609"/>
      <c r="T35" s="609"/>
      <c r="U35" s="609"/>
      <c r="V35" s="609"/>
      <c r="W35" s="609"/>
      <c r="X35" s="609"/>
      <c r="Y35" s="610"/>
      <c r="Z35" s="646">
        <v>27.5</v>
      </c>
      <c r="AA35" s="646"/>
      <c r="AB35" s="646"/>
      <c r="AC35" s="646"/>
      <c r="AD35" s="647" t="s">
        <v>122</v>
      </c>
      <c r="AE35" s="647"/>
      <c r="AF35" s="647"/>
      <c r="AG35" s="647"/>
      <c r="AH35" s="647"/>
      <c r="AI35" s="647"/>
      <c r="AJ35" s="647"/>
      <c r="AK35" s="647"/>
      <c r="AL35" s="611" t="s">
        <v>122</v>
      </c>
      <c r="AM35" s="612"/>
      <c r="AN35" s="612"/>
      <c r="AO35" s="648"/>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163166</v>
      </c>
      <c r="CS35" s="621"/>
      <c r="CT35" s="621"/>
      <c r="CU35" s="621"/>
      <c r="CV35" s="621"/>
      <c r="CW35" s="621"/>
      <c r="CX35" s="621"/>
      <c r="CY35" s="622"/>
      <c r="CZ35" s="611">
        <v>3.4</v>
      </c>
      <c r="DA35" s="623"/>
      <c r="DB35" s="623"/>
      <c r="DC35" s="624"/>
      <c r="DD35" s="614">
        <v>153167</v>
      </c>
      <c r="DE35" s="621"/>
      <c r="DF35" s="621"/>
      <c r="DG35" s="621"/>
      <c r="DH35" s="621"/>
      <c r="DI35" s="621"/>
      <c r="DJ35" s="621"/>
      <c r="DK35" s="622"/>
      <c r="DL35" s="614">
        <v>62445</v>
      </c>
      <c r="DM35" s="621"/>
      <c r="DN35" s="621"/>
      <c r="DO35" s="621"/>
      <c r="DP35" s="621"/>
      <c r="DQ35" s="621"/>
      <c r="DR35" s="621"/>
      <c r="DS35" s="621"/>
      <c r="DT35" s="621"/>
      <c r="DU35" s="621"/>
      <c r="DV35" s="622"/>
      <c r="DW35" s="611">
        <v>2.6</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189330</v>
      </c>
      <c r="S36" s="609"/>
      <c r="T36" s="609"/>
      <c r="U36" s="609"/>
      <c r="V36" s="609"/>
      <c r="W36" s="609"/>
      <c r="X36" s="609"/>
      <c r="Y36" s="610"/>
      <c r="Z36" s="646">
        <v>3.9</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0">
        <v>340817</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84018</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688035</v>
      </c>
      <c r="CS36" s="609"/>
      <c r="CT36" s="609"/>
      <c r="CU36" s="609"/>
      <c r="CV36" s="609"/>
      <c r="CW36" s="609"/>
      <c r="CX36" s="609"/>
      <c r="CY36" s="610"/>
      <c r="CZ36" s="611">
        <v>14.5</v>
      </c>
      <c r="DA36" s="623"/>
      <c r="DB36" s="623"/>
      <c r="DC36" s="624"/>
      <c r="DD36" s="614">
        <v>621677</v>
      </c>
      <c r="DE36" s="609"/>
      <c r="DF36" s="609"/>
      <c r="DG36" s="609"/>
      <c r="DH36" s="609"/>
      <c r="DI36" s="609"/>
      <c r="DJ36" s="609"/>
      <c r="DK36" s="610"/>
      <c r="DL36" s="614">
        <v>307240</v>
      </c>
      <c r="DM36" s="609"/>
      <c r="DN36" s="609"/>
      <c r="DO36" s="609"/>
      <c r="DP36" s="609"/>
      <c r="DQ36" s="609"/>
      <c r="DR36" s="609"/>
      <c r="DS36" s="609"/>
      <c r="DT36" s="609"/>
      <c r="DU36" s="609"/>
      <c r="DV36" s="610"/>
      <c r="DW36" s="611">
        <v>13</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80842</v>
      </c>
      <c r="S37" s="609"/>
      <c r="T37" s="609"/>
      <c r="U37" s="609"/>
      <c r="V37" s="609"/>
      <c r="W37" s="609"/>
      <c r="X37" s="609"/>
      <c r="Y37" s="610"/>
      <c r="Z37" s="646">
        <v>1.6</v>
      </c>
      <c r="AA37" s="646"/>
      <c r="AB37" s="646"/>
      <c r="AC37" s="646"/>
      <c r="AD37" s="647">
        <v>7</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51790</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81736</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223961</v>
      </c>
      <c r="CS37" s="621"/>
      <c r="CT37" s="621"/>
      <c r="CU37" s="621"/>
      <c r="CV37" s="621"/>
      <c r="CW37" s="621"/>
      <c r="CX37" s="621"/>
      <c r="CY37" s="622"/>
      <c r="CZ37" s="611">
        <v>4.7</v>
      </c>
      <c r="DA37" s="623"/>
      <c r="DB37" s="623"/>
      <c r="DC37" s="624"/>
      <c r="DD37" s="614">
        <v>223661</v>
      </c>
      <c r="DE37" s="621"/>
      <c r="DF37" s="621"/>
      <c r="DG37" s="621"/>
      <c r="DH37" s="621"/>
      <c r="DI37" s="621"/>
      <c r="DJ37" s="621"/>
      <c r="DK37" s="622"/>
      <c r="DL37" s="614">
        <v>223607</v>
      </c>
      <c r="DM37" s="621"/>
      <c r="DN37" s="621"/>
      <c r="DO37" s="621"/>
      <c r="DP37" s="621"/>
      <c r="DQ37" s="621"/>
      <c r="DR37" s="621"/>
      <c r="DS37" s="621"/>
      <c r="DT37" s="621"/>
      <c r="DU37" s="621"/>
      <c r="DV37" s="622"/>
      <c r="DW37" s="611">
        <v>9.5</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262969</v>
      </c>
      <c r="S38" s="609"/>
      <c r="T38" s="609"/>
      <c r="U38" s="609"/>
      <c r="V38" s="609"/>
      <c r="W38" s="609"/>
      <c r="X38" s="609"/>
      <c r="Y38" s="610"/>
      <c r="Z38" s="646">
        <v>5.4</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51050</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515</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340817</v>
      </c>
      <c r="CS38" s="609"/>
      <c r="CT38" s="609"/>
      <c r="CU38" s="609"/>
      <c r="CV38" s="609"/>
      <c r="CW38" s="609"/>
      <c r="CX38" s="609"/>
      <c r="CY38" s="610"/>
      <c r="CZ38" s="611">
        <v>7.2</v>
      </c>
      <c r="DA38" s="623"/>
      <c r="DB38" s="623"/>
      <c r="DC38" s="624"/>
      <c r="DD38" s="614">
        <v>309745</v>
      </c>
      <c r="DE38" s="609"/>
      <c r="DF38" s="609"/>
      <c r="DG38" s="609"/>
      <c r="DH38" s="609"/>
      <c r="DI38" s="609"/>
      <c r="DJ38" s="609"/>
      <c r="DK38" s="610"/>
      <c r="DL38" s="614">
        <v>210604</v>
      </c>
      <c r="DM38" s="609"/>
      <c r="DN38" s="609"/>
      <c r="DO38" s="609"/>
      <c r="DP38" s="609"/>
      <c r="DQ38" s="609"/>
      <c r="DR38" s="609"/>
      <c r="DS38" s="609"/>
      <c r="DT38" s="609"/>
      <c r="DU38" s="609"/>
      <c r="DV38" s="610"/>
      <c r="DW38" s="611">
        <v>8.9</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783</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671739</v>
      </c>
      <c r="CS39" s="621"/>
      <c r="CT39" s="621"/>
      <c r="CU39" s="621"/>
      <c r="CV39" s="621"/>
      <c r="CW39" s="621"/>
      <c r="CX39" s="621"/>
      <c r="CY39" s="622"/>
      <c r="CZ39" s="611">
        <v>14.1</v>
      </c>
      <c r="DA39" s="623"/>
      <c r="DB39" s="623"/>
      <c r="DC39" s="624"/>
      <c r="DD39" s="614">
        <v>651533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8769</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80</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457510</v>
      </c>
      <c r="CS40" s="609"/>
      <c r="CT40" s="609"/>
      <c r="CU40" s="609"/>
      <c r="CV40" s="609"/>
      <c r="CW40" s="609"/>
      <c r="CX40" s="609"/>
      <c r="CY40" s="610"/>
      <c r="CZ40" s="611">
        <v>9.6</v>
      </c>
      <c r="DA40" s="623"/>
      <c r="DB40" s="623"/>
      <c r="DC40" s="624"/>
      <c r="DD40" s="614">
        <v>410150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4907673</v>
      </c>
      <c r="S41" s="633"/>
      <c r="T41" s="633"/>
      <c r="U41" s="633"/>
      <c r="V41" s="633"/>
      <c r="W41" s="633"/>
      <c r="X41" s="633"/>
      <c r="Y41" s="636"/>
      <c r="Z41" s="637">
        <v>100</v>
      </c>
      <c r="AA41" s="637"/>
      <c r="AB41" s="637"/>
      <c r="AC41" s="637"/>
      <c r="AD41" s="638">
        <v>2357172</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98211</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139766</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444</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419251</v>
      </c>
      <c r="CS42" s="621"/>
      <c r="CT42" s="621"/>
      <c r="CU42" s="621"/>
      <c r="CV42" s="621"/>
      <c r="CW42" s="621"/>
      <c r="CX42" s="621"/>
      <c r="CY42" s="622"/>
      <c r="CZ42" s="611">
        <v>8.8000000000000007</v>
      </c>
      <c r="DA42" s="623"/>
      <c r="DB42" s="623"/>
      <c r="DC42" s="624"/>
      <c r="DD42" s="614">
        <v>46409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412178</v>
      </c>
      <c r="CS44" s="609"/>
      <c r="CT44" s="609"/>
      <c r="CU44" s="609"/>
      <c r="CV44" s="609"/>
      <c r="CW44" s="609"/>
      <c r="CX44" s="609"/>
      <c r="CY44" s="610"/>
      <c r="CZ44" s="611">
        <v>8.6999999999999993</v>
      </c>
      <c r="DA44" s="612"/>
      <c r="DB44" s="612"/>
      <c r="DC44" s="613"/>
      <c r="DD44" s="614">
        <v>39336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220726</v>
      </c>
      <c r="CS45" s="621"/>
      <c r="CT45" s="621"/>
      <c r="CU45" s="621"/>
      <c r="CV45" s="621"/>
      <c r="CW45" s="621"/>
      <c r="CX45" s="621"/>
      <c r="CY45" s="622"/>
      <c r="CZ45" s="611">
        <v>4.5999999999999996</v>
      </c>
      <c r="DA45" s="623"/>
      <c r="DB45" s="623"/>
      <c r="DC45" s="624"/>
      <c r="DD45" s="614">
        <v>2053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191452</v>
      </c>
      <c r="CS46" s="609"/>
      <c r="CT46" s="609"/>
      <c r="CU46" s="609"/>
      <c r="CV46" s="609"/>
      <c r="CW46" s="609"/>
      <c r="CX46" s="609"/>
      <c r="CY46" s="610"/>
      <c r="CZ46" s="611">
        <v>4</v>
      </c>
      <c r="DA46" s="612"/>
      <c r="DB46" s="612"/>
      <c r="DC46" s="613"/>
      <c r="DD46" s="614">
        <v>37283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v>7073</v>
      </c>
      <c r="CS47" s="621"/>
      <c r="CT47" s="621"/>
      <c r="CU47" s="621"/>
      <c r="CV47" s="621"/>
      <c r="CW47" s="621"/>
      <c r="CX47" s="621"/>
      <c r="CY47" s="622"/>
      <c r="CZ47" s="611">
        <v>0.1</v>
      </c>
      <c r="DA47" s="623"/>
      <c r="DB47" s="623"/>
      <c r="DC47" s="624"/>
      <c r="DD47" s="614">
        <v>7073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4758231</v>
      </c>
      <c r="CS49" s="593"/>
      <c r="CT49" s="593"/>
      <c r="CU49" s="593"/>
      <c r="CV49" s="593"/>
      <c r="CW49" s="593"/>
      <c r="CX49" s="593"/>
      <c r="CY49" s="594"/>
      <c r="CZ49" s="595">
        <v>100</v>
      </c>
      <c r="DA49" s="596"/>
      <c r="DB49" s="596"/>
      <c r="DC49" s="597"/>
      <c r="DD49" s="598">
        <v>3915156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J/YH2tSQNZVN0YSa10gwQ8scQrbCVAOPT33Qn583B7YFegEC0DnPNqadYeiBf5f20QPdzTSYe7Sd2jidPFPMA==" saltValue="rnhE6FXQUWGu0Az3Brt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8"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373</v>
      </c>
      <c r="C7" s="1035"/>
      <c r="D7" s="1035"/>
      <c r="E7" s="1035"/>
      <c r="F7" s="1035"/>
      <c r="G7" s="1035"/>
      <c r="H7" s="1035"/>
      <c r="I7" s="1035"/>
      <c r="J7" s="1035"/>
      <c r="K7" s="1035"/>
      <c r="L7" s="1035"/>
      <c r="M7" s="1035"/>
      <c r="N7" s="1035"/>
      <c r="O7" s="1035"/>
      <c r="P7" s="1036"/>
      <c r="Q7" s="1089">
        <v>4908</v>
      </c>
      <c r="R7" s="1090"/>
      <c r="S7" s="1090"/>
      <c r="T7" s="1090"/>
      <c r="U7" s="1090"/>
      <c r="V7" s="1090">
        <v>4758</v>
      </c>
      <c r="W7" s="1090"/>
      <c r="X7" s="1090"/>
      <c r="Y7" s="1090"/>
      <c r="Z7" s="1090"/>
      <c r="AA7" s="1090">
        <v>150</v>
      </c>
      <c r="AB7" s="1090"/>
      <c r="AC7" s="1090"/>
      <c r="AD7" s="1090"/>
      <c r="AE7" s="1091"/>
      <c r="AF7" s="1092">
        <v>131</v>
      </c>
      <c r="AG7" s="1093"/>
      <c r="AH7" s="1093"/>
      <c r="AI7" s="1093"/>
      <c r="AJ7" s="1094"/>
      <c r="AK7" s="1095">
        <v>1349</v>
      </c>
      <c r="AL7" s="1096"/>
      <c r="AM7" s="1096"/>
      <c r="AN7" s="1096"/>
      <c r="AO7" s="1096"/>
      <c r="AP7" s="1096">
        <v>5028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554</v>
      </c>
      <c r="BT7" s="1087"/>
      <c r="BU7" s="1087"/>
      <c r="BV7" s="1087"/>
      <c r="BW7" s="1087"/>
      <c r="BX7" s="1087"/>
      <c r="BY7" s="1087"/>
      <c r="BZ7" s="1087"/>
      <c r="CA7" s="1087"/>
      <c r="CB7" s="1087"/>
      <c r="CC7" s="1087"/>
      <c r="CD7" s="1087"/>
      <c r="CE7" s="1087"/>
      <c r="CF7" s="1087"/>
      <c r="CG7" s="1099"/>
      <c r="CH7" s="1083">
        <v>4</v>
      </c>
      <c r="CI7" s="1084"/>
      <c r="CJ7" s="1084"/>
      <c r="CK7" s="1084"/>
      <c r="CL7" s="1085"/>
      <c r="CM7" s="1083">
        <v>-24</v>
      </c>
      <c r="CN7" s="1084"/>
      <c r="CO7" s="1084"/>
      <c r="CP7" s="1084"/>
      <c r="CQ7" s="1085"/>
      <c r="CR7" s="1083">
        <v>58</v>
      </c>
      <c r="CS7" s="1084"/>
      <c r="CT7" s="1084"/>
      <c r="CU7" s="1084"/>
      <c r="CV7" s="1085"/>
      <c r="CW7" s="1083">
        <v>16</v>
      </c>
      <c r="CX7" s="1084"/>
      <c r="CY7" s="1084"/>
      <c r="CZ7" s="1084"/>
      <c r="DA7" s="1085"/>
      <c r="DB7" s="1083">
        <v>35</v>
      </c>
      <c r="DC7" s="1084"/>
      <c r="DD7" s="1084"/>
      <c r="DE7" s="1084"/>
      <c r="DF7" s="1085"/>
      <c r="DG7" s="1083" t="s">
        <v>557</v>
      </c>
      <c r="DH7" s="1084"/>
      <c r="DI7" s="1084"/>
      <c r="DJ7" s="1084"/>
      <c r="DK7" s="1085"/>
      <c r="DL7" s="1083" t="s">
        <v>557</v>
      </c>
      <c r="DM7" s="1084"/>
      <c r="DN7" s="1084"/>
      <c r="DO7" s="1084"/>
      <c r="DP7" s="1085"/>
      <c r="DQ7" s="1083" t="s">
        <v>557</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t="s">
        <v>558</v>
      </c>
      <c r="BS8" s="979" t="s">
        <v>555</v>
      </c>
      <c r="BT8" s="980"/>
      <c r="BU8" s="980"/>
      <c r="BV8" s="980"/>
      <c r="BW8" s="980"/>
      <c r="BX8" s="980"/>
      <c r="BY8" s="980"/>
      <c r="BZ8" s="980"/>
      <c r="CA8" s="980"/>
      <c r="CB8" s="980"/>
      <c r="CC8" s="980"/>
      <c r="CD8" s="980"/>
      <c r="CE8" s="980"/>
      <c r="CF8" s="980"/>
      <c r="CG8" s="1001"/>
      <c r="CH8" s="976">
        <v>6</v>
      </c>
      <c r="CI8" s="977"/>
      <c r="CJ8" s="977"/>
      <c r="CK8" s="977"/>
      <c r="CL8" s="978"/>
      <c r="CM8" s="976">
        <v>-562</v>
      </c>
      <c r="CN8" s="977"/>
      <c r="CO8" s="977"/>
      <c r="CP8" s="977"/>
      <c r="CQ8" s="978"/>
      <c r="CR8" s="976">
        <v>42</v>
      </c>
      <c r="CS8" s="977"/>
      <c r="CT8" s="977"/>
      <c r="CU8" s="977"/>
      <c r="CV8" s="978"/>
      <c r="CW8" s="976">
        <v>76</v>
      </c>
      <c r="CX8" s="977"/>
      <c r="CY8" s="977"/>
      <c r="CZ8" s="977"/>
      <c r="DA8" s="978"/>
      <c r="DB8" s="976">
        <v>410</v>
      </c>
      <c r="DC8" s="977"/>
      <c r="DD8" s="977"/>
      <c r="DE8" s="977"/>
      <c r="DF8" s="978"/>
      <c r="DG8" s="976" t="s">
        <v>557</v>
      </c>
      <c r="DH8" s="977"/>
      <c r="DI8" s="977"/>
      <c r="DJ8" s="977"/>
      <c r="DK8" s="978"/>
      <c r="DL8" s="976">
        <v>44</v>
      </c>
      <c r="DM8" s="977"/>
      <c r="DN8" s="977"/>
      <c r="DO8" s="977"/>
      <c r="DP8" s="978"/>
      <c r="DQ8" s="976">
        <v>40</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t="s">
        <v>558</v>
      </c>
      <c r="BS9" s="979" t="s">
        <v>556</v>
      </c>
      <c r="BT9" s="980"/>
      <c r="BU9" s="980"/>
      <c r="BV9" s="980"/>
      <c r="BW9" s="980"/>
      <c r="BX9" s="980"/>
      <c r="BY9" s="980"/>
      <c r="BZ9" s="980"/>
      <c r="CA9" s="980"/>
      <c r="CB9" s="980"/>
      <c r="CC9" s="980"/>
      <c r="CD9" s="980"/>
      <c r="CE9" s="980"/>
      <c r="CF9" s="980"/>
      <c r="CG9" s="1001"/>
      <c r="CH9" s="976">
        <v>-18</v>
      </c>
      <c r="CI9" s="977"/>
      <c r="CJ9" s="977"/>
      <c r="CK9" s="977"/>
      <c r="CL9" s="978"/>
      <c r="CM9" s="976">
        <v>18</v>
      </c>
      <c r="CN9" s="977"/>
      <c r="CO9" s="977"/>
      <c r="CP9" s="977"/>
      <c r="CQ9" s="978"/>
      <c r="CR9" s="976">
        <v>10</v>
      </c>
      <c r="CS9" s="977"/>
      <c r="CT9" s="977"/>
      <c r="CU9" s="977"/>
      <c r="CV9" s="978"/>
      <c r="CW9" s="976">
        <v>8</v>
      </c>
      <c r="CX9" s="977"/>
      <c r="CY9" s="977"/>
      <c r="CZ9" s="977"/>
      <c r="DA9" s="978"/>
      <c r="DB9" s="976" t="s">
        <v>557</v>
      </c>
      <c r="DC9" s="977"/>
      <c r="DD9" s="977"/>
      <c r="DE9" s="977"/>
      <c r="DF9" s="978"/>
      <c r="DG9" s="976" t="s">
        <v>557</v>
      </c>
      <c r="DH9" s="977"/>
      <c r="DI9" s="977"/>
      <c r="DJ9" s="977"/>
      <c r="DK9" s="978"/>
      <c r="DL9" s="976">
        <v>34</v>
      </c>
      <c r="DM9" s="977"/>
      <c r="DN9" s="977"/>
      <c r="DO9" s="977"/>
      <c r="DP9" s="978"/>
      <c r="DQ9" s="976">
        <v>30</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375</v>
      </c>
      <c r="B23" s="924" t="s">
        <v>376</v>
      </c>
      <c r="C23" s="925"/>
      <c r="D23" s="925"/>
      <c r="E23" s="925"/>
      <c r="F23" s="925"/>
      <c r="G23" s="925"/>
      <c r="H23" s="925"/>
      <c r="I23" s="925"/>
      <c r="J23" s="925"/>
      <c r="K23" s="925"/>
      <c r="L23" s="925"/>
      <c r="M23" s="925"/>
      <c r="N23" s="925"/>
      <c r="O23" s="925"/>
      <c r="P23" s="935"/>
      <c r="Q23" s="1054">
        <v>4908</v>
      </c>
      <c r="R23" s="1048"/>
      <c r="S23" s="1048"/>
      <c r="T23" s="1048"/>
      <c r="U23" s="1048"/>
      <c r="V23" s="1048">
        <v>4758</v>
      </c>
      <c r="W23" s="1048"/>
      <c r="X23" s="1048"/>
      <c r="Y23" s="1048"/>
      <c r="Z23" s="1048"/>
      <c r="AA23" s="1048">
        <v>150</v>
      </c>
      <c r="AB23" s="1048"/>
      <c r="AC23" s="1048"/>
      <c r="AD23" s="1048"/>
      <c r="AE23" s="1055"/>
      <c r="AF23" s="1056">
        <v>131</v>
      </c>
      <c r="AG23" s="1048"/>
      <c r="AH23" s="1048"/>
      <c r="AI23" s="1048"/>
      <c r="AJ23" s="1057"/>
      <c r="AK23" s="1058"/>
      <c r="AL23" s="1059"/>
      <c r="AM23" s="1059"/>
      <c r="AN23" s="1059"/>
      <c r="AO23" s="1059"/>
      <c r="AP23" s="1048">
        <v>5028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379</v>
      </c>
      <c r="R26" s="989"/>
      <c r="S26" s="989"/>
      <c r="T26" s="989"/>
      <c r="U26" s="990"/>
      <c r="V26" s="988" t="s">
        <v>380</v>
      </c>
      <c r="W26" s="989"/>
      <c r="X26" s="989"/>
      <c r="Y26" s="989"/>
      <c r="Z26" s="990"/>
      <c r="AA26" s="988" t="s">
        <v>381</v>
      </c>
      <c r="AB26" s="989"/>
      <c r="AC26" s="989"/>
      <c r="AD26" s="989"/>
      <c r="AE26" s="989"/>
      <c r="AF26" s="1042" t="s">
        <v>382</v>
      </c>
      <c r="AG26" s="995"/>
      <c r="AH26" s="995"/>
      <c r="AI26" s="995"/>
      <c r="AJ26" s="1043"/>
      <c r="AK26" s="989" t="s">
        <v>383</v>
      </c>
      <c r="AL26" s="989"/>
      <c r="AM26" s="989"/>
      <c r="AN26" s="989"/>
      <c r="AO26" s="990"/>
      <c r="AP26" s="988" t="s">
        <v>384</v>
      </c>
      <c r="AQ26" s="989"/>
      <c r="AR26" s="989"/>
      <c r="AS26" s="989"/>
      <c r="AT26" s="990"/>
      <c r="AU26" s="988" t="s">
        <v>385</v>
      </c>
      <c r="AV26" s="989"/>
      <c r="AW26" s="989"/>
      <c r="AX26" s="989"/>
      <c r="AY26" s="990"/>
      <c r="AZ26" s="988" t="s">
        <v>386</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387</v>
      </c>
      <c r="C28" s="1035"/>
      <c r="D28" s="1035"/>
      <c r="E28" s="1035"/>
      <c r="F28" s="1035"/>
      <c r="G28" s="1035"/>
      <c r="H28" s="1035"/>
      <c r="I28" s="1035"/>
      <c r="J28" s="1035"/>
      <c r="K28" s="1035"/>
      <c r="L28" s="1035"/>
      <c r="M28" s="1035"/>
      <c r="N28" s="1035"/>
      <c r="O28" s="1035"/>
      <c r="P28" s="1036"/>
      <c r="Q28" s="1037">
        <v>604</v>
      </c>
      <c r="R28" s="1038"/>
      <c r="S28" s="1038"/>
      <c r="T28" s="1038"/>
      <c r="U28" s="1038"/>
      <c r="V28" s="1038">
        <v>520</v>
      </c>
      <c r="W28" s="1038"/>
      <c r="X28" s="1038"/>
      <c r="Y28" s="1038"/>
      <c r="Z28" s="1038"/>
      <c r="AA28" s="1038">
        <v>84</v>
      </c>
      <c r="AB28" s="1038"/>
      <c r="AC28" s="1038"/>
      <c r="AD28" s="1038"/>
      <c r="AE28" s="1039"/>
      <c r="AF28" s="1040">
        <v>84</v>
      </c>
      <c r="AG28" s="1038"/>
      <c r="AH28" s="1038"/>
      <c r="AI28" s="1038"/>
      <c r="AJ28" s="1041"/>
      <c r="AK28" s="1029">
        <v>60</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388</v>
      </c>
      <c r="C29" s="1018"/>
      <c r="D29" s="1018"/>
      <c r="E29" s="1018"/>
      <c r="F29" s="1018"/>
      <c r="G29" s="1018"/>
      <c r="H29" s="1018"/>
      <c r="I29" s="1018"/>
      <c r="J29" s="1018"/>
      <c r="K29" s="1018"/>
      <c r="L29" s="1018"/>
      <c r="M29" s="1018"/>
      <c r="N29" s="1018"/>
      <c r="O29" s="1018"/>
      <c r="P29" s="1019"/>
      <c r="Q29" s="1025">
        <v>110</v>
      </c>
      <c r="R29" s="1026"/>
      <c r="S29" s="1026"/>
      <c r="T29" s="1026"/>
      <c r="U29" s="1026"/>
      <c r="V29" s="1026">
        <v>110</v>
      </c>
      <c r="W29" s="1026"/>
      <c r="X29" s="1026"/>
      <c r="Y29" s="1026"/>
      <c r="Z29" s="1026"/>
      <c r="AA29" s="1026" t="s">
        <v>557</v>
      </c>
      <c r="AB29" s="1026"/>
      <c r="AC29" s="1026"/>
      <c r="AD29" s="1026"/>
      <c r="AE29" s="1027"/>
      <c r="AF29" s="1022" t="s">
        <v>122</v>
      </c>
      <c r="AG29" s="1023"/>
      <c r="AH29" s="1023"/>
      <c r="AI29" s="1023"/>
      <c r="AJ29" s="1024"/>
      <c r="AK29" s="967">
        <v>42</v>
      </c>
      <c r="AL29" s="958"/>
      <c r="AM29" s="958"/>
      <c r="AN29" s="958"/>
      <c r="AO29" s="958"/>
      <c r="AP29" s="958" t="s">
        <v>557</v>
      </c>
      <c r="AQ29" s="958"/>
      <c r="AR29" s="958"/>
      <c r="AS29" s="958"/>
      <c r="AT29" s="958"/>
      <c r="AU29" s="958" t="s">
        <v>557</v>
      </c>
      <c r="AV29" s="958"/>
      <c r="AW29" s="958"/>
      <c r="AX29" s="958"/>
      <c r="AY29" s="958"/>
      <c r="AZ29" s="1028" t="s">
        <v>557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389</v>
      </c>
      <c r="C30" s="1018"/>
      <c r="D30" s="1018"/>
      <c r="E30" s="1018"/>
      <c r="F30" s="1018"/>
      <c r="G30" s="1018"/>
      <c r="H30" s="1018"/>
      <c r="I30" s="1018"/>
      <c r="J30" s="1018"/>
      <c r="K30" s="1018"/>
      <c r="L30" s="1018"/>
      <c r="M30" s="1018"/>
      <c r="N30" s="1018"/>
      <c r="O30" s="1018"/>
      <c r="P30" s="1019"/>
      <c r="Q30" s="1025">
        <v>550</v>
      </c>
      <c r="R30" s="1026"/>
      <c r="S30" s="1026"/>
      <c r="T30" s="1026"/>
      <c r="U30" s="1026"/>
      <c r="V30" s="1026">
        <v>543</v>
      </c>
      <c r="W30" s="1026"/>
      <c r="X30" s="1026"/>
      <c r="Y30" s="1026"/>
      <c r="Z30" s="1026"/>
      <c r="AA30" s="1026">
        <v>7</v>
      </c>
      <c r="AB30" s="1026"/>
      <c r="AC30" s="1026"/>
      <c r="AD30" s="1026"/>
      <c r="AE30" s="1027"/>
      <c r="AF30" s="1022">
        <v>7</v>
      </c>
      <c r="AG30" s="1023"/>
      <c r="AH30" s="1023"/>
      <c r="AI30" s="1023"/>
      <c r="AJ30" s="1024"/>
      <c r="AK30" s="967">
        <v>87</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390</v>
      </c>
      <c r="C31" s="1018"/>
      <c r="D31" s="1018"/>
      <c r="E31" s="1018"/>
      <c r="F31" s="1018"/>
      <c r="G31" s="1018"/>
      <c r="H31" s="1018"/>
      <c r="I31" s="1018"/>
      <c r="J31" s="1018"/>
      <c r="K31" s="1018"/>
      <c r="L31" s="1018"/>
      <c r="M31" s="1018"/>
      <c r="N31" s="1018"/>
      <c r="O31" s="1018"/>
      <c r="P31" s="1019"/>
      <c r="Q31" s="1025">
        <v>41</v>
      </c>
      <c r="R31" s="1026"/>
      <c r="S31" s="1026"/>
      <c r="T31" s="1026"/>
      <c r="U31" s="1026"/>
      <c r="V31" s="1026">
        <v>41</v>
      </c>
      <c r="W31" s="1026"/>
      <c r="X31" s="1026"/>
      <c r="Y31" s="1026"/>
      <c r="Z31" s="1026"/>
      <c r="AA31" s="1026" t="s">
        <v>557</v>
      </c>
      <c r="AB31" s="1026"/>
      <c r="AC31" s="1026"/>
      <c r="AD31" s="1026"/>
      <c r="AE31" s="1027"/>
      <c r="AF31" s="1022" t="s">
        <v>122</v>
      </c>
      <c r="AG31" s="1023"/>
      <c r="AH31" s="1023"/>
      <c r="AI31" s="1023"/>
      <c r="AJ31" s="1024"/>
      <c r="AK31" s="967">
        <v>14</v>
      </c>
      <c r="AL31" s="958"/>
      <c r="AM31" s="958"/>
      <c r="AN31" s="958"/>
      <c r="AO31" s="958"/>
      <c r="AP31" s="958" t="s">
        <v>557</v>
      </c>
      <c r="AQ31" s="958"/>
      <c r="AR31" s="958"/>
      <c r="AS31" s="958"/>
      <c r="AT31" s="958"/>
      <c r="AU31" s="958" t="s">
        <v>557</v>
      </c>
      <c r="AV31" s="958"/>
      <c r="AW31" s="958"/>
      <c r="AX31" s="958"/>
      <c r="AY31" s="958"/>
      <c r="AZ31" s="1028" t="s">
        <v>557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391</v>
      </c>
      <c r="C32" s="1018"/>
      <c r="D32" s="1018"/>
      <c r="E32" s="1018"/>
      <c r="F32" s="1018"/>
      <c r="G32" s="1018"/>
      <c r="H32" s="1018"/>
      <c r="I32" s="1018"/>
      <c r="J32" s="1018"/>
      <c r="K32" s="1018"/>
      <c r="L32" s="1018"/>
      <c r="M32" s="1018"/>
      <c r="N32" s="1018"/>
      <c r="O32" s="1018"/>
      <c r="P32" s="1019"/>
      <c r="Q32" s="1025">
        <v>6</v>
      </c>
      <c r="R32" s="1026"/>
      <c r="S32" s="1026"/>
      <c r="T32" s="1026"/>
      <c r="U32" s="1026"/>
      <c r="V32" s="1026">
        <v>6</v>
      </c>
      <c r="W32" s="1026"/>
      <c r="X32" s="1026"/>
      <c r="Y32" s="1026"/>
      <c r="Z32" s="1026"/>
      <c r="AA32" s="1026" t="s">
        <v>557</v>
      </c>
      <c r="AB32" s="1026"/>
      <c r="AC32" s="1026"/>
      <c r="AD32" s="1026"/>
      <c r="AE32" s="1027"/>
      <c r="AF32" s="1022" t="s">
        <v>122</v>
      </c>
      <c r="AG32" s="1023"/>
      <c r="AH32" s="1023"/>
      <c r="AI32" s="1023"/>
      <c r="AJ32" s="1024"/>
      <c r="AK32" s="967">
        <v>5</v>
      </c>
      <c r="AL32" s="958"/>
      <c r="AM32" s="958"/>
      <c r="AN32" s="958"/>
      <c r="AO32" s="958"/>
      <c r="AP32" s="958" t="s">
        <v>557</v>
      </c>
      <c r="AQ32" s="958"/>
      <c r="AR32" s="958"/>
      <c r="AS32" s="958"/>
      <c r="AT32" s="958"/>
      <c r="AU32" s="958" t="s">
        <v>557</v>
      </c>
      <c r="AV32" s="958"/>
      <c r="AW32" s="958"/>
      <c r="AX32" s="958"/>
      <c r="AY32" s="958"/>
      <c r="AZ32" s="1028" t="s">
        <v>557</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392</v>
      </c>
      <c r="C33" s="1018"/>
      <c r="D33" s="1018"/>
      <c r="E33" s="1018"/>
      <c r="F33" s="1018"/>
      <c r="G33" s="1018"/>
      <c r="H33" s="1018"/>
      <c r="I33" s="1018"/>
      <c r="J33" s="1018"/>
      <c r="K33" s="1018"/>
      <c r="L33" s="1018"/>
      <c r="M33" s="1018"/>
      <c r="N33" s="1018"/>
      <c r="O33" s="1018"/>
      <c r="P33" s="1019"/>
      <c r="Q33" s="1025">
        <v>195</v>
      </c>
      <c r="R33" s="1026"/>
      <c r="S33" s="1026"/>
      <c r="T33" s="1026"/>
      <c r="U33" s="1026"/>
      <c r="V33" s="1026">
        <v>176</v>
      </c>
      <c r="W33" s="1026"/>
      <c r="X33" s="1026"/>
      <c r="Y33" s="1026"/>
      <c r="Z33" s="1026"/>
      <c r="AA33" s="1026">
        <v>19</v>
      </c>
      <c r="AB33" s="1026"/>
      <c r="AC33" s="1026"/>
      <c r="AD33" s="1026"/>
      <c r="AE33" s="1027"/>
      <c r="AF33" s="1022">
        <v>19</v>
      </c>
      <c r="AG33" s="1023"/>
      <c r="AH33" s="1023"/>
      <c r="AI33" s="1023"/>
      <c r="AJ33" s="1024"/>
      <c r="AK33" s="967">
        <v>51</v>
      </c>
      <c r="AL33" s="958"/>
      <c r="AM33" s="958"/>
      <c r="AN33" s="958"/>
      <c r="AO33" s="958"/>
      <c r="AP33" s="958">
        <v>791</v>
      </c>
      <c r="AQ33" s="958"/>
      <c r="AR33" s="958"/>
      <c r="AS33" s="958"/>
      <c r="AT33" s="958"/>
      <c r="AU33" s="958">
        <v>432</v>
      </c>
      <c r="AV33" s="958"/>
      <c r="AW33" s="958"/>
      <c r="AX33" s="958"/>
      <c r="AY33" s="958"/>
      <c r="AZ33" s="1028" t="s">
        <v>557</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394</v>
      </c>
      <c r="C34" s="1018"/>
      <c r="D34" s="1018"/>
      <c r="E34" s="1018"/>
      <c r="F34" s="1018"/>
      <c r="G34" s="1018"/>
      <c r="H34" s="1018"/>
      <c r="I34" s="1018"/>
      <c r="J34" s="1018"/>
      <c r="K34" s="1018"/>
      <c r="L34" s="1018"/>
      <c r="M34" s="1018"/>
      <c r="N34" s="1018"/>
      <c r="O34" s="1018"/>
      <c r="P34" s="1019"/>
      <c r="Q34" s="1025">
        <v>53</v>
      </c>
      <c r="R34" s="1026"/>
      <c r="S34" s="1026"/>
      <c r="T34" s="1026"/>
      <c r="U34" s="1026"/>
      <c r="V34" s="1026">
        <v>49</v>
      </c>
      <c r="W34" s="1026"/>
      <c r="X34" s="1026"/>
      <c r="Y34" s="1026"/>
      <c r="Z34" s="1026"/>
      <c r="AA34" s="1026">
        <v>4</v>
      </c>
      <c r="AB34" s="1026"/>
      <c r="AC34" s="1026"/>
      <c r="AD34" s="1026"/>
      <c r="AE34" s="1027"/>
      <c r="AF34" s="1022">
        <v>4</v>
      </c>
      <c r="AG34" s="1023"/>
      <c r="AH34" s="1023"/>
      <c r="AI34" s="1023"/>
      <c r="AJ34" s="1024"/>
      <c r="AK34" s="967">
        <v>30</v>
      </c>
      <c r="AL34" s="958"/>
      <c r="AM34" s="958"/>
      <c r="AN34" s="958"/>
      <c r="AO34" s="958"/>
      <c r="AP34" s="958">
        <v>142</v>
      </c>
      <c r="AQ34" s="958"/>
      <c r="AR34" s="958"/>
      <c r="AS34" s="958"/>
      <c r="AT34" s="958"/>
      <c r="AU34" s="958">
        <v>121</v>
      </c>
      <c r="AV34" s="958"/>
      <c r="AW34" s="958"/>
      <c r="AX34" s="958"/>
      <c r="AY34" s="958"/>
      <c r="AZ34" s="1028" t="s">
        <v>557</v>
      </c>
      <c r="BA34" s="1028"/>
      <c r="BB34" s="1028"/>
      <c r="BC34" s="1028"/>
      <c r="BD34" s="1028"/>
      <c r="BE34" s="959" t="s">
        <v>393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395</v>
      </c>
      <c r="C35" s="1018"/>
      <c r="D35" s="1018"/>
      <c r="E35" s="1018"/>
      <c r="F35" s="1018"/>
      <c r="G35" s="1018"/>
      <c r="H35" s="1018"/>
      <c r="I35" s="1018"/>
      <c r="J35" s="1018"/>
      <c r="K35" s="1018"/>
      <c r="L35" s="1018"/>
      <c r="M35" s="1018"/>
      <c r="N35" s="1018"/>
      <c r="O35" s="1018"/>
      <c r="P35" s="1019"/>
      <c r="Q35" s="1025">
        <v>33</v>
      </c>
      <c r="R35" s="1026"/>
      <c r="S35" s="1026"/>
      <c r="T35" s="1026"/>
      <c r="U35" s="1026"/>
      <c r="V35" s="1026">
        <v>29</v>
      </c>
      <c r="W35" s="1026"/>
      <c r="X35" s="1026"/>
      <c r="Y35" s="1026"/>
      <c r="Z35" s="1026"/>
      <c r="AA35" s="1026">
        <v>4</v>
      </c>
      <c r="AB35" s="1026"/>
      <c r="AC35" s="1026"/>
      <c r="AD35" s="1026"/>
      <c r="AE35" s="1027"/>
      <c r="AF35" s="1022">
        <v>4</v>
      </c>
      <c r="AG35" s="1023"/>
      <c r="AH35" s="1023"/>
      <c r="AI35" s="1023"/>
      <c r="AJ35" s="1024"/>
      <c r="AK35" s="967">
        <v>22</v>
      </c>
      <c r="AL35" s="958"/>
      <c r="AM35" s="958"/>
      <c r="AN35" s="958"/>
      <c r="AO35" s="958"/>
      <c r="AP35" s="958">
        <v>175</v>
      </c>
      <c r="AQ35" s="958"/>
      <c r="AR35" s="958"/>
      <c r="AS35" s="958"/>
      <c r="AT35" s="958"/>
      <c r="AU35" s="958">
        <v>160</v>
      </c>
      <c r="AV35" s="958"/>
      <c r="AW35" s="958"/>
      <c r="AX35" s="958"/>
      <c r="AY35" s="958"/>
      <c r="AZ35" s="1028" t="s">
        <v>557</v>
      </c>
      <c r="BA35" s="1028"/>
      <c r="BB35" s="1028"/>
      <c r="BC35" s="1028"/>
      <c r="BD35" s="1028"/>
      <c r="BE35" s="959" t="s">
        <v>393</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375</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118</v>
      </c>
      <c r="AG63" s="946"/>
      <c r="AH63" s="946"/>
      <c r="AI63" s="946"/>
      <c r="AJ63" s="1009"/>
      <c r="AK63" s="1010"/>
      <c r="AL63" s="950"/>
      <c r="AM63" s="950"/>
      <c r="AN63" s="950"/>
      <c r="AO63" s="950"/>
      <c r="AP63" s="946">
        <v>1108</v>
      </c>
      <c r="AQ63" s="946"/>
      <c r="AR63" s="946"/>
      <c r="AS63" s="946"/>
      <c r="AT63" s="946"/>
      <c r="AU63" s="946">
        <v>713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379</v>
      </c>
      <c r="R66" s="989"/>
      <c r="S66" s="989"/>
      <c r="T66" s="989"/>
      <c r="U66" s="990"/>
      <c r="V66" s="988" t="s">
        <v>380</v>
      </c>
      <c r="W66" s="989"/>
      <c r="X66" s="989"/>
      <c r="Y66" s="989"/>
      <c r="Z66" s="990"/>
      <c r="AA66" s="988" t="s">
        <v>381</v>
      </c>
      <c r="AB66" s="989"/>
      <c r="AC66" s="989"/>
      <c r="AD66" s="989"/>
      <c r="AE66" s="990"/>
      <c r="AF66" s="994" t="s">
        <v>382</v>
      </c>
      <c r="AG66" s="995"/>
      <c r="AH66" s="995"/>
      <c r="AI66" s="995"/>
      <c r="AJ66" s="996"/>
      <c r="AK66" s="988" t="s">
        <v>383</v>
      </c>
      <c r="AL66" s="983"/>
      <c r="AM66" s="983"/>
      <c r="AN66" s="983"/>
      <c r="AO66" s="984"/>
      <c r="AP66" s="988" t="s">
        <v>384</v>
      </c>
      <c r="AQ66" s="989"/>
      <c r="AR66" s="989"/>
      <c r="AS66" s="989"/>
      <c r="AT66" s="990"/>
      <c r="AU66" s="988" t="s">
        <v>400</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549</v>
      </c>
      <c r="C68" s="973"/>
      <c r="D68" s="973"/>
      <c r="E68" s="973"/>
      <c r="F68" s="973"/>
      <c r="G68" s="973"/>
      <c r="H68" s="973"/>
      <c r="I68" s="973"/>
      <c r="J68" s="973"/>
      <c r="K68" s="973"/>
      <c r="L68" s="973"/>
      <c r="M68" s="973"/>
      <c r="N68" s="973"/>
      <c r="O68" s="973"/>
      <c r="P68" s="974"/>
      <c r="Q68" s="975">
        <v>3517</v>
      </c>
      <c r="R68" s="969"/>
      <c r="S68" s="969"/>
      <c r="T68" s="969"/>
      <c r="U68" s="969"/>
      <c r="V68" s="969">
        <v>3437</v>
      </c>
      <c r="W68" s="969"/>
      <c r="X68" s="969"/>
      <c r="Y68" s="969"/>
      <c r="Z68" s="969"/>
      <c r="AA68" s="969">
        <v>81</v>
      </c>
      <c r="AB68" s="969"/>
      <c r="AC68" s="969"/>
      <c r="AD68" s="969"/>
      <c r="AE68" s="969"/>
      <c r="AF68" s="969">
        <v>5</v>
      </c>
      <c r="AG68" s="969"/>
      <c r="AH68" s="969"/>
      <c r="AI68" s="969"/>
      <c r="AJ68" s="969"/>
      <c r="AK68" s="969" t="s">
        <v>557</v>
      </c>
      <c r="AL68" s="969"/>
      <c r="AM68" s="969"/>
      <c r="AN68" s="969"/>
      <c r="AO68" s="969"/>
      <c r="AP68" s="969">
        <v>1</v>
      </c>
      <c r="AQ68" s="969"/>
      <c r="AR68" s="969"/>
      <c r="AS68" s="969"/>
      <c r="AT68" s="969"/>
      <c r="AU68" s="969">
        <v>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550</v>
      </c>
      <c r="C69" s="962"/>
      <c r="D69" s="962"/>
      <c r="E69" s="962"/>
      <c r="F69" s="962"/>
      <c r="G69" s="962"/>
      <c r="H69" s="962"/>
      <c r="I69" s="962"/>
      <c r="J69" s="962"/>
      <c r="K69" s="962"/>
      <c r="L69" s="962"/>
      <c r="M69" s="962"/>
      <c r="N69" s="962"/>
      <c r="O69" s="962"/>
      <c r="P69" s="963"/>
      <c r="Q69" s="964">
        <v>8960</v>
      </c>
      <c r="R69" s="958"/>
      <c r="S69" s="958"/>
      <c r="T69" s="958"/>
      <c r="U69" s="958"/>
      <c r="V69" s="958">
        <v>8014</v>
      </c>
      <c r="W69" s="958"/>
      <c r="X69" s="958"/>
      <c r="Y69" s="958"/>
      <c r="Z69" s="958"/>
      <c r="AA69" s="958">
        <v>946</v>
      </c>
      <c r="AB69" s="958"/>
      <c r="AC69" s="958"/>
      <c r="AD69" s="958"/>
      <c r="AE69" s="958"/>
      <c r="AF69" s="958">
        <v>946</v>
      </c>
      <c r="AG69" s="958"/>
      <c r="AH69" s="958"/>
      <c r="AI69" s="958"/>
      <c r="AJ69" s="958"/>
      <c r="AK69" s="958">
        <v>71</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551</v>
      </c>
      <c r="C70" s="962"/>
      <c r="D70" s="962"/>
      <c r="E70" s="962"/>
      <c r="F70" s="962"/>
      <c r="G70" s="962"/>
      <c r="H70" s="962"/>
      <c r="I70" s="962"/>
      <c r="J70" s="962"/>
      <c r="K70" s="962"/>
      <c r="L70" s="962"/>
      <c r="M70" s="962"/>
      <c r="N70" s="962"/>
      <c r="O70" s="962"/>
      <c r="P70" s="963"/>
      <c r="Q70" s="964">
        <v>93</v>
      </c>
      <c r="R70" s="958"/>
      <c r="S70" s="958"/>
      <c r="T70" s="958"/>
      <c r="U70" s="958"/>
      <c r="V70" s="958">
        <v>83</v>
      </c>
      <c r="W70" s="958"/>
      <c r="X70" s="958"/>
      <c r="Y70" s="958"/>
      <c r="Z70" s="958"/>
      <c r="AA70" s="958">
        <v>10</v>
      </c>
      <c r="AB70" s="958"/>
      <c r="AC70" s="958"/>
      <c r="AD70" s="958"/>
      <c r="AE70" s="958"/>
      <c r="AF70" s="958">
        <v>10</v>
      </c>
      <c r="AG70" s="958"/>
      <c r="AH70" s="958"/>
      <c r="AI70" s="958"/>
      <c r="AJ70" s="958"/>
      <c r="AK70" s="958">
        <v>26</v>
      </c>
      <c r="AL70" s="958"/>
      <c r="AM70" s="958"/>
      <c r="AN70" s="958"/>
      <c r="AO70" s="958"/>
      <c r="AP70" s="958" t="s">
        <v>557</v>
      </c>
      <c r="AQ70" s="958"/>
      <c r="AR70" s="958"/>
      <c r="AS70" s="958"/>
      <c r="AT70" s="958"/>
      <c r="AU70" s="958" t="s">
        <v>557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552</v>
      </c>
      <c r="C71" s="962"/>
      <c r="D71" s="962"/>
      <c r="E71" s="962"/>
      <c r="F71" s="962"/>
      <c r="G71" s="962"/>
      <c r="H71" s="962"/>
      <c r="I71" s="962"/>
      <c r="J71" s="962"/>
      <c r="K71" s="962"/>
      <c r="L71" s="962"/>
      <c r="M71" s="962"/>
      <c r="N71" s="962"/>
      <c r="O71" s="962"/>
      <c r="P71" s="963"/>
      <c r="Q71" s="964">
        <v>204</v>
      </c>
      <c r="R71" s="958"/>
      <c r="S71" s="958"/>
      <c r="T71" s="958"/>
      <c r="U71" s="958"/>
      <c r="V71" s="958">
        <v>196</v>
      </c>
      <c r="W71" s="958"/>
      <c r="X71" s="958"/>
      <c r="Y71" s="958"/>
      <c r="Z71" s="958"/>
      <c r="AA71" s="958">
        <v>8</v>
      </c>
      <c r="AB71" s="958"/>
      <c r="AC71" s="958"/>
      <c r="AD71" s="958"/>
      <c r="AE71" s="958"/>
      <c r="AF71" s="958">
        <v>8</v>
      </c>
      <c r="AG71" s="958"/>
      <c r="AH71" s="958"/>
      <c r="AI71" s="958"/>
      <c r="AJ71" s="958"/>
      <c r="AK71" s="958">
        <v>6</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553</v>
      </c>
      <c r="C72" s="962"/>
      <c r="D72" s="962"/>
      <c r="E72" s="962"/>
      <c r="F72" s="962"/>
      <c r="G72" s="962"/>
      <c r="H72" s="962"/>
      <c r="I72" s="962"/>
      <c r="J72" s="962"/>
      <c r="K72" s="962"/>
      <c r="L72" s="962"/>
      <c r="M72" s="962"/>
      <c r="N72" s="962"/>
      <c r="O72" s="962"/>
      <c r="P72" s="963"/>
      <c r="Q72" s="964">
        <v>167296</v>
      </c>
      <c r="R72" s="958"/>
      <c r="S72" s="958"/>
      <c r="T72" s="958"/>
      <c r="U72" s="958"/>
      <c r="V72" s="958">
        <v>163708</v>
      </c>
      <c r="W72" s="958"/>
      <c r="X72" s="958"/>
      <c r="Y72" s="958"/>
      <c r="Z72" s="958"/>
      <c r="AA72" s="958">
        <v>3589</v>
      </c>
      <c r="AB72" s="958"/>
      <c r="AC72" s="958"/>
      <c r="AD72" s="958"/>
      <c r="AE72" s="958"/>
      <c r="AF72" s="958">
        <v>3589</v>
      </c>
      <c r="AG72" s="958"/>
      <c r="AH72" s="958"/>
      <c r="AI72" s="958"/>
      <c r="AJ72" s="958"/>
      <c r="AK72" s="958">
        <v>1245</v>
      </c>
      <c r="AL72" s="958"/>
      <c r="AM72" s="958"/>
      <c r="AN72" s="958"/>
      <c r="AO72" s="958"/>
      <c r="AP72" s="958" t="s">
        <v>559</v>
      </c>
      <c r="AQ72" s="958"/>
      <c r="AR72" s="958"/>
      <c r="AS72" s="958"/>
      <c r="AT72" s="958"/>
      <c r="AU72" s="958" t="s">
        <v>559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375</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4632</v>
      </c>
      <c r="AG88" s="946"/>
      <c r="AH88" s="946"/>
      <c r="AI88" s="946"/>
      <c r="AJ88" s="946"/>
      <c r="AK88" s="950"/>
      <c r="AL88" s="950"/>
      <c r="AM88" s="950"/>
      <c r="AN88" s="950"/>
      <c r="AO88" s="950"/>
      <c r="AP88" s="946">
        <v>1</v>
      </c>
      <c r="AQ88" s="946"/>
      <c r="AR88" s="946"/>
      <c r="AS88" s="946"/>
      <c r="AT88" s="946"/>
      <c r="AU88" s="946">
        <v>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110</v>
      </c>
      <c r="CS102" s="940"/>
      <c r="CT102" s="940"/>
      <c r="CU102" s="940"/>
      <c r="CV102" s="941"/>
      <c r="CW102" s="939">
        <v>100</v>
      </c>
      <c r="CX102" s="940"/>
      <c r="CY102" s="940"/>
      <c r="CZ102" s="940"/>
      <c r="DA102" s="941"/>
      <c r="DB102" s="939">
        <v>445</v>
      </c>
      <c r="DC102" s="940"/>
      <c r="DD102" s="940"/>
      <c r="DE102" s="940"/>
      <c r="DF102" s="941"/>
      <c r="DG102" s="939"/>
      <c r="DH102" s="940"/>
      <c r="DI102" s="940"/>
      <c r="DJ102" s="940"/>
      <c r="DK102" s="941"/>
      <c r="DL102" s="939">
        <v>78</v>
      </c>
      <c r="DM102" s="940"/>
      <c r="DN102" s="940"/>
      <c r="DO102" s="940"/>
      <c r="DP102" s="941"/>
      <c r="DQ102" s="939">
        <v>70</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293</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293</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293</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453370</v>
      </c>
      <c r="AB110" s="876"/>
      <c r="AC110" s="876"/>
      <c r="AD110" s="876"/>
      <c r="AE110" s="877"/>
      <c r="AF110" s="878">
        <v>475680</v>
      </c>
      <c r="AG110" s="876"/>
      <c r="AH110" s="876"/>
      <c r="AI110" s="876"/>
      <c r="AJ110" s="877"/>
      <c r="AK110" s="878">
        <v>520437</v>
      </c>
      <c r="AL110" s="876"/>
      <c r="AM110" s="876"/>
      <c r="AN110" s="876"/>
      <c r="AO110" s="877"/>
      <c r="AP110" s="879">
        <v>26</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5461351</v>
      </c>
      <c r="BR110" s="829"/>
      <c r="BS110" s="829"/>
      <c r="BT110" s="829"/>
      <c r="BU110" s="829"/>
      <c r="BV110" s="829">
        <v>5268958</v>
      </c>
      <c r="BW110" s="829"/>
      <c r="BX110" s="829"/>
      <c r="BY110" s="829"/>
      <c r="BZ110" s="829"/>
      <c r="CA110" s="829">
        <v>5028173</v>
      </c>
      <c r="CB110" s="829"/>
      <c r="CC110" s="829"/>
      <c r="CD110" s="829"/>
      <c r="CE110" s="829"/>
      <c r="CF110" s="853">
        <v>251.7</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60091</v>
      </c>
      <c r="BR111" s="804"/>
      <c r="BS111" s="804"/>
      <c r="BT111" s="804"/>
      <c r="BU111" s="804"/>
      <c r="BV111" s="804">
        <v>45419</v>
      </c>
      <c r="BW111" s="804"/>
      <c r="BX111" s="804"/>
      <c r="BY111" s="804"/>
      <c r="BZ111" s="804"/>
      <c r="CA111" s="804">
        <v>30516</v>
      </c>
      <c r="CB111" s="804"/>
      <c r="CC111" s="804"/>
      <c r="CD111" s="804"/>
      <c r="CE111" s="804"/>
      <c r="CF111" s="862">
        <v>1.5</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664363</v>
      </c>
      <c r="BR112" s="804"/>
      <c r="BS112" s="804"/>
      <c r="BT112" s="804"/>
      <c r="BU112" s="804"/>
      <c r="BV112" s="804">
        <v>654029</v>
      </c>
      <c r="BW112" s="804"/>
      <c r="BX112" s="804"/>
      <c r="BY112" s="804"/>
      <c r="BZ112" s="804"/>
      <c r="CA112" s="804">
        <v>712489</v>
      </c>
      <c r="CB112" s="804"/>
      <c r="CC112" s="804"/>
      <c r="CD112" s="804"/>
      <c r="CE112" s="804"/>
      <c r="CF112" s="862">
        <v>35.700000000000003</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43124</v>
      </c>
      <c r="AB113" s="906"/>
      <c r="AC113" s="906"/>
      <c r="AD113" s="906"/>
      <c r="AE113" s="907"/>
      <c r="AF113" s="908">
        <v>47804</v>
      </c>
      <c r="AG113" s="906"/>
      <c r="AH113" s="906"/>
      <c r="AI113" s="906"/>
      <c r="AJ113" s="907"/>
      <c r="AK113" s="908">
        <v>60033</v>
      </c>
      <c r="AL113" s="906"/>
      <c r="AM113" s="906"/>
      <c r="AN113" s="906"/>
      <c r="AO113" s="907"/>
      <c r="AP113" s="909">
        <v>3</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3047</v>
      </c>
      <c r="BR113" s="804"/>
      <c r="BS113" s="804"/>
      <c r="BT113" s="804"/>
      <c r="BU113" s="804"/>
      <c r="BV113" s="804">
        <v>1926</v>
      </c>
      <c r="BW113" s="804"/>
      <c r="BX113" s="804"/>
      <c r="BY113" s="804"/>
      <c r="BZ113" s="804"/>
      <c r="CA113" s="804">
        <v>952</v>
      </c>
      <c r="CB113" s="804"/>
      <c r="CC113" s="804"/>
      <c r="CD113" s="804"/>
      <c r="CE113" s="804"/>
      <c r="CF113" s="862">
        <v>0</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60091</v>
      </c>
      <c r="DH113" s="767"/>
      <c r="DI113" s="767"/>
      <c r="DJ113" s="767"/>
      <c r="DK113" s="768"/>
      <c r="DL113" s="769">
        <v>45419</v>
      </c>
      <c r="DM113" s="767"/>
      <c r="DN113" s="767"/>
      <c r="DO113" s="767"/>
      <c r="DP113" s="768"/>
      <c r="DQ113" s="769">
        <v>30516</v>
      </c>
      <c r="DR113" s="767"/>
      <c r="DS113" s="767"/>
      <c r="DT113" s="767"/>
      <c r="DU113" s="768"/>
      <c r="DV113" s="811">
        <v>1.5</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1158</v>
      </c>
      <c r="AB114" s="767"/>
      <c r="AC114" s="767"/>
      <c r="AD114" s="767"/>
      <c r="AE114" s="768"/>
      <c r="AF114" s="769">
        <v>1158</v>
      </c>
      <c r="AG114" s="767"/>
      <c r="AH114" s="767"/>
      <c r="AI114" s="767"/>
      <c r="AJ114" s="768"/>
      <c r="AK114" s="769">
        <v>996</v>
      </c>
      <c r="AL114" s="767"/>
      <c r="AM114" s="767"/>
      <c r="AN114" s="767"/>
      <c r="AO114" s="768"/>
      <c r="AP114" s="811">
        <v>0</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301601</v>
      </c>
      <c r="BR114" s="804"/>
      <c r="BS114" s="804"/>
      <c r="BT114" s="804"/>
      <c r="BU114" s="804"/>
      <c r="BV114" s="804">
        <v>332068</v>
      </c>
      <c r="BW114" s="804"/>
      <c r="BX114" s="804"/>
      <c r="BY114" s="804"/>
      <c r="BZ114" s="804"/>
      <c r="CA114" s="804">
        <v>339568</v>
      </c>
      <c r="CB114" s="804"/>
      <c r="CC114" s="804"/>
      <c r="CD114" s="804"/>
      <c r="CE114" s="804"/>
      <c r="CF114" s="862">
        <v>17</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19790</v>
      </c>
      <c r="AB115" s="906"/>
      <c r="AC115" s="906"/>
      <c r="AD115" s="906"/>
      <c r="AE115" s="907"/>
      <c r="AF115" s="908">
        <v>19790</v>
      </c>
      <c r="AG115" s="906"/>
      <c r="AH115" s="906"/>
      <c r="AI115" s="906"/>
      <c r="AJ115" s="907"/>
      <c r="AK115" s="908">
        <v>19346</v>
      </c>
      <c r="AL115" s="906"/>
      <c r="AM115" s="906"/>
      <c r="AN115" s="906"/>
      <c r="AO115" s="907"/>
      <c r="AP115" s="909">
        <v>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v>478284</v>
      </c>
      <c r="BR115" s="804"/>
      <c r="BS115" s="804"/>
      <c r="BT115" s="804"/>
      <c r="BU115" s="804"/>
      <c r="BV115" s="804">
        <v>412800</v>
      </c>
      <c r="BW115" s="804"/>
      <c r="BX115" s="804"/>
      <c r="BY115" s="804"/>
      <c r="BZ115" s="804"/>
      <c r="CA115" s="804">
        <v>69789</v>
      </c>
      <c r="CB115" s="804"/>
      <c r="CC115" s="804"/>
      <c r="CD115" s="804"/>
      <c r="CE115" s="804"/>
      <c r="CF115" s="862">
        <v>3.5</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517442</v>
      </c>
      <c r="AB117" s="890"/>
      <c r="AC117" s="890"/>
      <c r="AD117" s="890"/>
      <c r="AE117" s="891"/>
      <c r="AF117" s="892">
        <v>544432</v>
      </c>
      <c r="AG117" s="890"/>
      <c r="AH117" s="890"/>
      <c r="AI117" s="890"/>
      <c r="AJ117" s="891"/>
      <c r="AK117" s="892">
        <v>600812</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293</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442</v>
      </c>
      <c r="BP119" s="865"/>
      <c r="BQ119" s="866">
        <v>6968737</v>
      </c>
      <c r="BR119" s="832"/>
      <c r="BS119" s="832"/>
      <c r="BT119" s="832"/>
      <c r="BU119" s="832"/>
      <c r="BV119" s="832">
        <v>6715200</v>
      </c>
      <c r="BW119" s="832"/>
      <c r="BX119" s="832"/>
      <c r="BY119" s="832"/>
      <c r="BZ119" s="832"/>
      <c r="CA119" s="832">
        <v>6181487</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3598382</v>
      </c>
      <c r="BR120" s="829"/>
      <c r="BS120" s="829"/>
      <c r="BT120" s="829"/>
      <c r="BU120" s="829"/>
      <c r="BV120" s="829">
        <v>4341216</v>
      </c>
      <c r="BW120" s="829"/>
      <c r="BX120" s="829"/>
      <c r="BY120" s="829"/>
      <c r="BZ120" s="829"/>
      <c r="CA120" s="829">
        <v>3889352</v>
      </c>
      <c r="CB120" s="829"/>
      <c r="CC120" s="829"/>
      <c r="CD120" s="829"/>
      <c r="CE120" s="829"/>
      <c r="CF120" s="853">
        <v>194.7</v>
      </c>
      <c r="CG120" s="854"/>
      <c r="CH120" s="854"/>
      <c r="CI120" s="854"/>
      <c r="CJ120" s="854"/>
      <c r="CK120" s="855" t="s">
        <v>446</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350048</v>
      </c>
      <c r="DH120" s="829"/>
      <c r="DI120" s="829"/>
      <c r="DJ120" s="829"/>
      <c r="DK120" s="829"/>
      <c r="DL120" s="829">
        <v>359749</v>
      </c>
      <c r="DM120" s="829"/>
      <c r="DN120" s="829"/>
      <c r="DO120" s="829"/>
      <c r="DP120" s="829"/>
      <c r="DQ120" s="829">
        <v>431620</v>
      </c>
      <c r="DR120" s="829"/>
      <c r="DS120" s="829"/>
      <c r="DT120" s="829"/>
      <c r="DU120" s="829"/>
      <c r="DV120" s="830">
        <v>21.6</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15620</v>
      </c>
      <c r="AB121" s="767"/>
      <c r="AC121" s="767"/>
      <c r="AD121" s="767"/>
      <c r="AE121" s="768"/>
      <c r="AF121" s="769">
        <v>15620</v>
      </c>
      <c r="AG121" s="767"/>
      <c r="AH121" s="767"/>
      <c r="AI121" s="767"/>
      <c r="AJ121" s="768"/>
      <c r="AK121" s="769">
        <v>15620</v>
      </c>
      <c r="AL121" s="767"/>
      <c r="AM121" s="767"/>
      <c r="AN121" s="767"/>
      <c r="AO121" s="768"/>
      <c r="AP121" s="811">
        <v>0.8</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143909</v>
      </c>
      <c r="BR121" s="804"/>
      <c r="BS121" s="804"/>
      <c r="BT121" s="804"/>
      <c r="BU121" s="804"/>
      <c r="BV121" s="804">
        <v>132918</v>
      </c>
      <c r="BW121" s="804"/>
      <c r="BX121" s="804"/>
      <c r="BY121" s="804"/>
      <c r="BZ121" s="804"/>
      <c r="CA121" s="804">
        <v>121838</v>
      </c>
      <c r="CB121" s="804"/>
      <c r="CC121" s="804"/>
      <c r="CD121" s="804"/>
      <c r="CE121" s="804"/>
      <c r="CF121" s="862">
        <v>6.1</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172918</v>
      </c>
      <c r="DH121" s="804"/>
      <c r="DI121" s="804"/>
      <c r="DJ121" s="804"/>
      <c r="DK121" s="804"/>
      <c r="DL121" s="804">
        <v>165544</v>
      </c>
      <c r="DM121" s="804"/>
      <c r="DN121" s="804"/>
      <c r="DO121" s="804"/>
      <c r="DP121" s="804"/>
      <c r="DQ121" s="804">
        <v>159795</v>
      </c>
      <c r="DR121" s="804"/>
      <c r="DS121" s="804"/>
      <c r="DT121" s="804"/>
      <c r="DU121" s="804"/>
      <c r="DV121" s="781">
        <v>8</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4093392</v>
      </c>
      <c r="BR122" s="832"/>
      <c r="BS122" s="832"/>
      <c r="BT122" s="832"/>
      <c r="BU122" s="832"/>
      <c r="BV122" s="832">
        <v>3966382</v>
      </c>
      <c r="BW122" s="832"/>
      <c r="BX122" s="832"/>
      <c r="BY122" s="832"/>
      <c r="BZ122" s="832"/>
      <c r="CA122" s="832">
        <v>3842313</v>
      </c>
      <c r="CB122" s="832"/>
      <c r="CC122" s="832"/>
      <c r="CD122" s="832"/>
      <c r="CE122" s="832"/>
      <c r="CF122" s="833">
        <v>192.3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141397</v>
      </c>
      <c r="DH122" s="804"/>
      <c r="DI122" s="804"/>
      <c r="DJ122" s="804"/>
      <c r="DK122" s="804"/>
      <c r="DL122" s="804">
        <v>128736</v>
      </c>
      <c r="DM122" s="804"/>
      <c r="DN122" s="804"/>
      <c r="DO122" s="804"/>
      <c r="DP122" s="804"/>
      <c r="DQ122" s="804">
        <v>121074</v>
      </c>
      <c r="DR122" s="804"/>
      <c r="DS122" s="804"/>
      <c r="DT122" s="804"/>
      <c r="DU122" s="804"/>
      <c r="DV122" s="781">
        <v>6.1</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450</v>
      </c>
      <c r="BP123" s="865"/>
      <c r="BQ123" s="819">
        <v>7835683</v>
      </c>
      <c r="BR123" s="820"/>
      <c r="BS123" s="820"/>
      <c r="BT123" s="820"/>
      <c r="BU123" s="820"/>
      <c r="BV123" s="820">
        <v>8440516</v>
      </c>
      <c r="BW123" s="820"/>
      <c r="BX123" s="820"/>
      <c r="BY123" s="820"/>
      <c r="BZ123" s="820"/>
      <c r="CA123" s="820">
        <v>7853503</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4170</v>
      </c>
      <c r="AB127" s="767"/>
      <c r="AC127" s="767"/>
      <c r="AD127" s="767"/>
      <c r="AE127" s="768"/>
      <c r="AF127" s="769">
        <v>4170</v>
      </c>
      <c r="AG127" s="767"/>
      <c r="AH127" s="767"/>
      <c r="AI127" s="767"/>
      <c r="AJ127" s="768"/>
      <c r="AK127" s="769">
        <v>3726</v>
      </c>
      <c r="AL127" s="767"/>
      <c r="AM127" s="767"/>
      <c r="AN127" s="767"/>
      <c r="AO127" s="768"/>
      <c r="AP127" s="811">
        <v>0.2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12121</v>
      </c>
      <c r="AB128" s="788"/>
      <c r="AC128" s="788"/>
      <c r="AD128" s="788"/>
      <c r="AE128" s="789"/>
      <c r="AF128" s="790">
        <v>12120</v>
      </c>
      <c r="AG128" s="788"/>
      <c r="AH128" s="788"/>
      <c r="AI128" s="788"/>
      <c r="AJ128" s="789"/>
      <c r="AK128" s="790">
        <v>12120</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v>478284</v>
      </c>
      <c r="DH128" s="778"/>
      <c r="DI128" s="778"/>
      <c r="DJ128" s="778"/>
      <c r="DK128" s="778"/>
      <c r="DL128" s="778">
        <v>412800</v>
      </c>
      <c r="DM128" s="778"/>
      <c r="DN128" s="778"/>
      <c r="DO128" s="778"/>
      <c r="DP128" s="778"/>
      <c r="DQ128" s="778">
        <v>69789</v>
      </c>
      <c r="DR128" s="778"/>
      <c r="DS128" s="778"/>
      <c r="DT128" s="778"/>
      <c r="DU128" s="778"/>
      <c r="DV128" s="779">
        <v>3.5</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2400185</v>
      </c>
      <c r="AB129" s="767"/>
      <c r="AC129" s="767"/>
      <c r="AD129" s="767"/>
      <c r="AE129" s="768"/>
      <c r="AF129" s="769">
        <v>2355011</v>
      </c>
      <c r="AG129" s="767"/>
      <c r="AH129" s="767"/>
      <c r="AI129" s="767"/>
      <c r="AJ129" s="768"/>
      <c r="AK129" s="769">
        <v>2367139</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340468</v>
      </c>
      <c r="AB130" s="767"/>
      <c r="AC130" s="767"/>
      <c r="AD130" s="767"/>
      <c r="AE130" s="768"/>
      <c r="AF130" s="769">
        <v>344502</v>
      </c>
      <c r="AG130" s="767"/>
      <c r="AH130" s="767"/>
      <c r="AI130" s="767"/>
      <c r="AJ130" s="768"/>
      <c r="AK130" s="769">
        <v>369278</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9.4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2059717</v>
      </c>
      <c r="AB131" s="751"/>
      <c r="AC131" s="751"/>
      <c r="AD131" s="751"/>
      <c r="AE131" s="752"/>
      <c r="AF131" s="753">
        <v>2010509</v>
      </c>
      <c r="AG131" s="751"/>
      <c r="AH131" s="751"/>
      <c r="AI131" s="751"/>
      <c r="AJ131" s="752"/>
      <c r="AK131" s="753">
        <v>1997861</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8.0036723490000004</v>
      </c>
      <c r="AB132" s="732"/>
      <c r="AC132" s="732"/>
      <c r="AD132" s="732"/>
      <c r="AE132" s="733"/>
      <c r="AF132" s="734">
        <v>9.3414155319999992</v>
      </c>
      <c r="AG132" s="732"/>
      <c r="AH132" s="732"/>
      <c r="AI132" s="732"/>
      <c r="AJ132" s="733"/>
      <c r="AK132" s="734">
        <v>10.98244573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8.5</v>
      </c>
      <c r="AB133" s="711"/>
      <c r="AC133" s="711"/>
      <c r="AD133" s="711"/>
      <c r="AE133" s="712"/>
      <c r="AF133" s="710">
        <v>8.6</v>
      </c>
      <c r="AG133" s="711"/>
      <c r="AH133" s="711"/>
      <c r="AI133" s="711"/>
      <c r="AJ133" s="712"/>
      <c r="AK133" s="710">
        <v>9.4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9mEDk8Xo/Qej94k7BhAMjaPrlKryS1F4sO29OFOxTQLjV18B+aOUmUA8qlAnGUjz5DjPmAhQjQRJtqfXtDOHA==" saltValue="SB4N6/ls39lyknr1E0Mp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f6I0Qx2nAfAUfkcT3igG91t6cJD5aVXJ2hnV17DZcXgV8+5AoZM/BiKMFQdJP6Jdk15Hry4bpadzbYQfQ4d/w==" saltValue="GqYaoIQqZ7h5E5Bl7IP5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xkc9RbkR0VJTM+TDv5ZrCWnCJFNbg9xgGQ54XsR+jkdf/7pYZTQzthgnmB2Fea575eG4MVaKNxlnZvJIJx9g==" saltValue="lXeq01/kKeJhpojYAXPx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565101</v>
      </c>
      <c r="AP9" s="274">
        <v>189822</v>
      </c>
      <c r="AQ9" s="275">
        <v>243450</v>
      </c>
      <c r="AR9" s="276">
        <v>-22</v>
      </c>
    </row>
    <row r="10" spans="1:46" ht="13.5" customHeight="1" x14ac:dyDescent="0.15">
      <c r="A10" s="259"/>
      <c r="AK10" s="1117" t="s">
        <v>485</v>
      </c>
      <c r="AL10" s="1118"/>
      <c r="AM10" s="1118"/>
      <c r="AN10" s="1119"/>
      <c r="AO10" s="277">
        <v>134500</v>
      </c>
      <c r="AP10" s="277">
        <v>45180</v>
      </c>
      <c r="AQ10" s="278">
        <v>36828</v>
      </c>
      <c r="AR10" s="279">
        <v>22.7</v>
      </c>
    </row>
    <row r="11" spans="1:46" ht="13.5" customHeight="1" x14ac:dyDescent="0.15">
      <c r="A11" s="259"/>
      <c r="AK11" s="1117" t="s">
        <v>486</v>
      </c>
      <c r="AL11" s="1118"/>
      <c r="AM11" s="1118"/>
      <c r="AN11" s="1119"/>
      <c r="AO11" s="277" t="s">
        <v>487</v>
      </c>
      <c r="AP11" s="277" t="s">
        <v>487</v>
      </c>
      <c r="AQ11" s="278">
        <v>2575</v>
      </c>
      <c r="AR11" s="279" t="s">
        <v>487</v>
      </c>
    </row>
    <row r="12" spans="1:46" ht="13.5" customHeight="1" x14ac:dyDescent="0.15">
      <c r="A12" s="259"/>
      <c r="AK12" s="1117" t="s">
        <v>488</v>
      </c>
      <c r="AL12" s="1118"/>
      <c r="AM12" s="1118"/>
      <c r="AN12" s="1119"/>
      <c r="AO12" s="277" t="s">
        <v>487</v>
      </c>
      <c r="AP12" s="277" t="s">
        <v>487</v>
      </c>
      <c r="AQ12" s="278" t="s">
        <v>487</v>
      </c>
      <c r="AR12" s="279" t="s">
        <v>487</v>
      </c>
    </row>
    <row r="13" spans="1:46" ht="13.5" customHeight="1" x14ac:dyDescent="0.15">
      <c r="A13" s="259"/>
      <c r="AK13" s="1117" t="s">
        <v>489</v>
      </c>
      <c r="AL13" s="1118"/>
      <c r="AM13" s="1118"/>
      <c r="AN13" s="1119"/>
      <c r="AO13" s="277">
        <v>19281</v>
      </c>
      <c r="AP13" s="277">
        <v>6477</v>
      </c>
      <c r="AQ13" s="278">
        <v>11862</v>
      </c>
      <c r="AR13" s="279">
        <v>-45.4</v>
      </c>
    </row>
    <row r="14" spans="1:46" ht="13.5" customHeight="1" x14ac:dyDescent="0.15">
      <c r="A14" s="259"/>
      <c r="AK14" s="1117" t="s">
        <v>490</v>
      </c>
      <c r="AL14" s="1118"/>
      <c r="AM14" s="1118"/>
      <c r="AN14" s="1119"/>
      <c r="AO14" s="277" t="s">
        <v>487</v>
      </c>
      <c r="AP14" s="277" t="s">
        <v>487</v>
      </c>
      <c r="AQ14" s="278">
        <v>4647</v>
      </c>
      <c r="AR14" s="279" t="s">
        <v>487</v>
      </c>
    </row>
    <row r="15" spans="1:46" ht="13.5" customHeight="1" x14ac:dyDescent="0.15">
      <c r="A15" s="259"/>
      <c r="AK15" s="1120" t="s">
        <v>491</v>
      </c>
      <c r="AL15" s="1121"/>
      <c r="AM15" s="1121"/>
      <c r="AN15" s="1122"/>
      <c r="AO15" s="277">
        <v>-41568</v>
      </c>
      <c r="AP15" s="277">
        <v>-13963</v>
      </c>
      <c r="AQ15" s="278">
        <v>-13358</v>
      </c>
      <c r="AR15" s="279">
        <v>4.5</v>
      </c>
    </row>
    <row r="16" spans="1:46" x14ac:dyDescent="0.15">
      <c r="A16" s="259"/>
      <c r="AK16" s="1120" t="s">
        <v>176</v>
      </c>
      <c r="AL16" s="1121"/>
      <c r="AM16" s="1121"/>
      <c r="AN16" s="1122"/>
      <c r="AO16" s="277">
        <v>677314</v>
      </c>
      <c r="AP16" s="277">
        <v>227516</v>
      </c>
      <c r="AQ16" s="278">
        <v>286004</v>
      </c>
      <c r="AR16" s="279">
        <v>-20.5</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19.149999999999999</v>
      </c>
      <c r="AP21" s="290">
        <v>24.25</v>
      </c>
      <c r="AQ21" s="291">
        <v>-5.0999999999999996</v>
      </c>
      <c r="AS21" s="292"/>
      <c r="AT21" s="288"/>
    </row>
    <row r="22" spans="1:46" s="260" customFormat="1" x14ac:dyDescent="0.15">
      <c r="A22" s="288"/>
      <c r="AK22" s="1123" t="s">
        <v>497</v>
      </c>
      <c r="AL22" s="1124"/>
      <c r="AM22" s="1124"/>
      <c r="AN22" s="1125"/>
      <c r="AO22" s="293">
        <v>90.5</v>
      </c>
      <c r="AP22" s="294">
        <v>95.4</v>
      </c>
      <c r="AQ22" s="295">
        <v>-4.9000000000000004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520437</v>
      </c>
      <c r="AP32" s="303">
        <v>174819</v>
      </c>
      <c r="AQ32" s="304">
        <v>167387</v>
      </c>
      <c r="AR32" s="305">
        <v>4.4000000000000004</v>
      </c>
    </row>
    <row r="33" spans="1:46" ht="13.5" customHeight="1" x14ac:dyDescent="0.15">
      <c r="A33" s="259"/>
      <c r="AK33" s="1107" t="s">
        <v>502</v>
      </c>
      <c r="AL33" s="1108"/>
      <c r="AM33" s="1108"/>
      <c r="AN33" s="1109"/>
      <c r="AO33" s="303" t="s">
        <v>487</v>
      </c>
      <c r="AP33" s="303" t="s">
        <v>487</v>
      </c>
      <c r="AQ33" s="304" t="s">
        <v>487</v>
      </c>
      <c r="AR33" s="305" t="s">
        <v>487</v>
      </c>
    </row>
    <row r="34" spans="1:46" ht="27" customHeight="1" x14ac:dyDescent="0.15">
      <c r="A34" s="259"/>
      <c r="AK34" s="1107" t="s">
        <v>503</v>
      </c>
      <c r="AL34" s="1108"/>
      <c r="AM34" s="1108"/>
      <c r="AN34" s="1109"/>
      <c r="AO34" s="303" t="s">
        <v>487</v>
      </c>
      <c r="AP34" s="303" t="s">
        <v>487</v>
      </c>
      <c r="AQ34" s="304">
        <v>5</v>
      </c>
      <c r="AR34" s="305" t="s">
        <v>487</v>
      </c>
    </row>
    <row r="35" spans="1:46" ht="27" customHeight="1" x14ac:dyDescent="0.15">
      <c r="A35" s="259"/>
      <c r="AK35" s="1107" t="s">
        <v>504</v>
      </c>
      <c r="AL35" s="1108"/>
      <c r="AM35" s="1108"/>
      <c r="AN35" s="1109"/>
      <c r="AO35" s="303">
        <v>60033</v>
      </c>
      <c r="AP35" s="303">
        <v>20166</v>
      </c>
      <c r="AQ35" s="304">
        <v>34589</v>
      </c>
      <c r="AR35" s="305">
        <v>-41.7</v>
      </c>
    </row>
    <row r="36" spans="1:46" ht="27" customHeight="1" x14ac:dyDescent="0.15">
      <c r="A36" s="259"/>
      <c r="AK36" s="1107" t="s">
        <v>505</v>
      </c>
      <c r="AL36" s="1108"/>
      <c r="AM36" s="1108"/>
      <c r="AN36" s="1109"/>
      <c r="AO36" s="303">
        <v>996</v>
      </c>
      <c r="AP36" s="303">
        <v>335</v>
      </c>
      <c r="AQ36" s="304">
        <v>2508</v>
      </c>
      <c r="AR36" s="305">
        <v>-86.6</v>
      </c>
    </row>
    <row r="37" spans="1:46" ht="13.5" customHeight="1" x14ac:dyDescent="0.15">
      <c r="A37" s="259"/>
      <c r="AK37" s="1107" t="s">
        <v>506</v>
      </c>
      <c r="AL37" s="1108"/>
      <c r="AM37" s="1108"/>
      <c r="AN37" s="1109"/>
      <c r="AO37" s="303">
        <v>19346</v>
      </c>
      <c r="AP37" s="303">
        <v>6498</v>
      </c>
      <c r="AQ37" s="304">
        <v>1525</v>
      </c>
      <c r="AR37" s="305">
        <v>326.10000000000002</v>
      </c>
    </row>
    <row r="38" spans="1:46" ht="27" customHeight="1" x14ac:dyDescent="0.15">
      <c r="A38" s="259"/>
      <c r="AK38" s="1110" t="s">
        <v>507</v>
      </c>
      <c r="AL38" s="1111"/>
      <c r="AM38" s="1111"/>
      <c r="AN38" s="1112"/>
      <c r="AO38" s="306" t="s">
        <v>487</v>
      </c>
      <c r="AP38" s="306" t="s">
        <v>487</v>
      </c>
      <c r="AQ38" s="307">
        <v>44</v>
      </c>
      <c r="AR38" s="295" t="s">
        <v>487</v>
      </c>
      <c r="AS38" s="302"/>
    </row>
    <row r="39" spans="1:46" x14ac:dyDescent="0.15">
      <c r="A39" s="259"/>
      <c r="AK39" s="1110" t="s">
        <v>508</v>
      </c>
      <c r="AL39" s="1111"/>
      <c r="AM39" s="1111"/>
      <c r="AN39" s="1112"/>
      <c r="AO39" s="303">
        <v>-12120</v>
      </c>
      <c r="AP39" s="303">
        <v>-4071</v>
      </c>
      <c r="AQ39" s="304">
        <v>-7489</v>
      </c>
      <c r="AR39" s="305">
        <v>-45.6</v>
      </c>
      <c r="AS39" s="302"/>
    </row>
    <row r="40" spans="1:46" ht="27" customHeight="1" x14ac:dyDescent="0.15">
      <c r="A40" s="259"/>
      <c r="AK40" s="1107" t="s">
        <v>509</v>
      </c>
      <c r="AL40" s="1108"/>
      <c r="AM40" s="1108"/>
      <c r="AN40" s="1109"/>
      <c r="AO40" s="303">
        <v>-369278</v>
      </c>
      <c r="AP40" s="303">
        <v>-124044</v>
      </c>
      <c r="AQ40" s="304">
        <v>-138932</v>
      </c>
      <c r="AR40" s="305">
        <v>-10.7</v>
      </c>
      <c r="AS40" s="302"/>
    </row>
    <row r="41" spans="1:46" x14ac:dyDescent="0.15">
      <c r="A41" s="259"/>
      <c r="AK41" s="1113" t="s">
        <v>286</v>
      </c>
      <c r="AL41" s="1114"/>
      <c r="AM41" s="1114"/>
      <c r="AN41" s="1115"/>
      <c r="AO41" s="303">
        <v>219414</v>
      </c>
      <c r="AP41" s="303">
        <v>73703</v>
      </c>
      <c r="AQ41" s="304">
        <v>59636</v>
      </c>
      <c r="AR41" s="305">
        <v>23.6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1509898</v>
      </c>
      <c r="AN51" s="325">
        <v>455749</v>
      </c>
      <c r="AO51" s="326">
        <v>13.4</v>
      </c>
      <c r="AP51" s="327">
        <v>268375</v>
      </c>
      <c r="AQ51" s="328">
        <v>-1.2</v>
      </c>
      <c r="AR51" s="329">
        <v>14.6</v>
      </c>
    </row>
    <row r="52" spans="1:44" x14ac:dyDescent="0.15">
      <c r="A52" s="259"/>
      <c r="AK52" s="330"/>
      <c r="AL52" s="331" t="s">
        <v>519</v>
      </c>
      <c r="AM52" s="332">
        <v>566794</v>
      </c>
      <c r="AN52" s="333">
        <v>171082</v>
      </c>
      <c r="AO52" s="334">
        <v>52.4</v>
      </c>
      <c r="AP52" s="335">
        <v>119602</v>
      </c>
      <c r="AQ52" s="336">
        <v>1.5</v>
      </c>
      <c r="AR52" s="337">
        <v>50.9</v>
      </c>
    </row>
    <row r="53" spans="1:44" x14ac:dyDescent="0.15">
      <c r="A53" s="259"/>
      <c r="AK53" s="315" t="s">
        <v>520</v>
      </c>
      <c r="AL53" s="316"/>
      <c r="AM53" s="324">
        <v>3081924</v>
      </c>
      <c r="AN53" s="325">
        <v>965213</v>
      </c>
      <c r="AO53" s="326">
        <v>111.8</v>
      </c>
      <c r="AP53" s="327">
        <v>301035</v>
      </c>
      <c r="AQ53" s="328">
        <v>12.2</v>
      </c>
      <c r="AR53" s="329">
        <v>99.6</v>
      </c>
    </row>
    <row r="54" spans="1:44" x14ac:dyDescent="0.15">
      <c r="A54" s="259"/>
      <c r="AK54" s="330"/>
      <c r="AL54" s="331" t="s">
        <v>519</v>
      </c>
      <c r="AM54" s="332">
        <v>1170648</v>
      </c>
      <c r="AN54" s="333">
        <v>366630</v>
      </c>
      <c r="AO54" s="334">
        <v>114.3</v>
      </c>
      <c r="AP54" s="335">
        <v>154376</v>
      </c>
      <c r="AQ54" s="336">
        <v>29.1</v>
      </c>
      <c r="AR54" s="337">
        <v>85.2</v>
      </c>
    </row>
    <row r="55" spans="1:44" x14ac:dyDescent="0.15">
      <c r="A55" s="259"/>
      <c r="AK55" s="315" t="s">
        <v>521</v>
      </c>
      <c r="AL55" s="316"/>
      <c r="AM55" s="324">
        <v>935793</v>
      </c>
      <c r="AN55" s="325">
        <v>300222</v>
      </c>
      <c r="AO55" s="326">
        <v>-68.900000000000006</v>
      </c>
      <c r="AP55" s="327">
        <v>277467</v>
      </c>
      <c r="AQ55" s="328">
        <v>-7.8</v>
      </c>
      <c r="AR55" s="329">
        <v>-61.1</v>
      </c>
    </row>
    <row r="56" spans="1:44" x14ac:dyDescent="0.15">
      <c r="A56" s="259"/>
      <c r="AK56" s="330"/>
      <c r="AL56" s="331" t="s">
        <v>519</v>
      </c>
      <c r="AM56" s="332">
        <v>393233</v>
      </c>
      <c r="AN56" s="333">
        <v>126158</v>
      </c>
      <c r="AO56" s="334">
        <v>-65.599999999999994</v>
      </c>
      <c r="AP56" s="335">
        <v>128378</v>
      </c>
      <c r="AQ56" s="336">
        <v>-16.8</v>
      </c>
      <c r="AR56" s="337">
        <v>-48.8</v>
      </c>
    </row>
    <row r="57" spans="1:44" x14ac:dyDescent="0.15">
      <c r="A57" s="259"/>
      <c r="AK57" s="315" t="s">
        <v>522</v>
      </c>
      <c r="AL57" s="316"/>
      <c r="AM57" s="324">
        <v>349196</v>
      </c>
      <c r="AN57" s="325">
        <v>114079</v>
      </c>
      <c r="AO57" s="326">
        <v>-62</v>
      </c>
      <c r="AP57" s="327">
        <v>282256</v>
      </c>
      <c r="AQ57" s="328">
        <v>1.7</v>
      </c>
      <c r="AR57" s="329">
        <v>-63.7</v>
      </c>
    </row>
    <row r="58" spans="1:44" x14ac:dyDescent="0.15">
      <c r="A58" s="259"/>
      <c r="AK58" s="330"/>
      <c r="AL58" s="331" t="s">
        <v>519</v>
      </c>
      <c r="AM58" s="332">
        <v>141123</v>
      </c>
      <c r="AN58" s="333">
        <v>46104</v>
      </c>
      <c r="AO58" s="334">
        <v>-63.5</v>
      </c>
      <c r="AP58" s="335">
        <v>145453</v>
      </c>
      <c r="AQ58" s="336">
        <v>13.3</v>
      </c>
      <c r="AR58" s="337">
        <v>-76.8</v>
      </c>
    </row>
    <row r="59" spans="1:44" x14ac:dyDescent="0.15">
      <c r="A59" s="259"/>
      <c r="AK59" s="315" t="s">
        <v>523</v>
      </c>
      <c r="AL59" s="316"/>
      <c r="AM59" s="324">
        <v>412178</v>
      </c>
      <c r="AN59" s="325">
        <v>138454</v>
      </c>
      <c r="AO59" s="326">
        <v>21.4</v>
      </c>
      <c r="AP59" s="327">
        <v>295341</v>
      </c>
      <c r="AQ59" s="328">
        <v>4.5999999999999996</v>
      </c>
      <c r="AR59" s="329">
        <v>16.8</v>
      </c>
    </row>
    <row r="60" spans="1:44" x14ac:dyDescent="0.15">
      <c r="A60" s="259"/>
      <c r="AK60" s="330"/>
      <c r="AL60" s="331" t="s">
        <v>519</v>
      </c>
      <c r="AM60" s="332">
        <v>191452</v>
      </c>
      <c r="AN60" s="333">
        <v>64310</v>
      </c>
      <c r="AO60" s="334">
        <v>39.5</v>
      </c>
      <c r="AP60" s="335">
        <v>137402</v>
      </c>
      <c r="AQ60" s="336">
        <v>-5.5</v>
      </c>
      <c r="AR60" s="337">
        <v>45</v>
      </c>
    </row>
    <row r="61" spans="1:44" x14ac:dyDescent="0.15">
      <c r="A61" s="259"/>
      <c r="AK61" s="315" t="s">
        <v>524</v>
      </c>
      <c r="AL61" s="338"/>
      <c r="AM61" s="324">
        <v>1257798</v>
      </c>
      <c r="AN61" s="325">
        <v>394743</v>
      </c>
      <c r="AO61" s="326">
        <v>3.1</v>
      </c>
      <c r="AP61" s="327">
        <v>284895</v>
      </c>
      <c r="AQ61" s="339">
        <v>1.9</v>
      </c>
      <c r="AR61" s="329">
        <v>1.2</v>
      </c>
    </row>
    <row r="62" spans="1:44" x14ac:dyDescent="0.15">
      <c r="A62" s="259"/>
      <c r="AK62" s="330"/>
      <c r="AL62" s="331" t="s">
        <v>519</v>
      </c>
      <c r="AM62" s="332">
        <v>492650</v>
      </c>
      <c r="AN62" s="333">
        <v>154857</v>
      </c>
      <c r="AO62" s="334">
        <v>15.4</v>
      </c>
      <c r="AP62" s="335">
        <v>137042</v>
      </c>
      <c r="AQ62" s="336">
        <v>4.3</v>
      </c>
      <c r="AR62" s="337">
        <v>11.1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9/IMurWReQoao5/MwE9cslBQ3KEPknWB/me3kscRuTeFXmguCRFWezR5SyI2RUB+i2frFFLRhPjskCmu/FLgw==" saltValue="uafYyaBuDbRtB25V+0w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g1c1lXlHov5bSjte03hrfepGetMray6CEuYjPA5YwKpdJ2LZg92oiWdHqc1PQ4bhf1G9Mk/Efpaicr+s3iUiIA==" saltValue="zUkr1oESmqgPCn+hCs1A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B1eoXWzyt43AnFH4T9UT+wCOcjbHJj2yQTU/bXnJStfC5wNK1cl5jvkrDl5tBuaLNw5hMYyFqOJrf9lfOqQxKA==" saltValue="E6LiROhZilr8CGFse6op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89.42</v>
      </c>
      <c r="G47" s="12">
        <v>89.54</v>
      </c>
      <c r="H47" s="12">
        <v>98.55</v>
      </c>
      <c r="I47" s="12">
        <v>130.4</v>
      </c>
      <c r="J47" s="13">
        <v>79.22</v>
      </c>
    </row>
    <row r="48" spans="2:10" ht="57.75" customHeight="1" x14ac:dyDescent="0.15">
      <c r="B48" s="14"/>
      <c r="C48" s="1128" t="s">
        <v>4</v>
      </c>
      <c r="D48" s="1128"/>
      <c r="E48" s="1129"/>
      <c r="F48" s="15">
        <v>12.56</v>
      </c>
      <c r="G48" s="16">
        <v>25.57</v>
      </c>
      <c r="H48" s="16">
        <v>6.49</v>
      </c>
      <c r="I48" s="16">
        <v>6.63</v>
      </c>
      <c r="J48" s="17">
        <v>5.54</v>
      </c>
    </row>
    <row r="49" spans="2:10" ht="57.75" customHeight="1" thickBot="1" x14ac:dyDescent="0.2">
      <c r="B49" s="18"/>
      <c r="C49" s="1130" t="s">
        <v>5</v>
      </c>
      <c r="D49" s="1130"/>
      <c r="E49" s="1131"/>
      <c r="F49" s="19" t="s">
        <v>531</v>
      </c>
      <c r="G49" s="20">
        <v>16.82</v>
      </c>
      <c r="H49" s="20" t="s">
        <v>532</v>
      </c>
      <c r="I49" s="20">
        <v>29.97</v>
      </c>
      <c r="J49" s="21" t="s">
        <v>533</v>
      </c>
    </row>
    <row r="50" spans="2:10" x14ac:dyDescent="0.15"/>
  </sheetData>
  <sheetProtection algorithmName="SHA-512" hashValue="LYEiz5RBGUVwM5xgRAvasKywKKG2m3nvUGJcdRtS1L85u7QB1Rlxn4Nabd4NNi6Bt1mHCg9zPchGec+HH94BQQ==" saltValue="j4CXVU/XHVse8ZQenguS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534</v>
      </c>
      <c r="D34" s="1136"/>
      <c r="E34" s="1137"/>
      <c r="F34" s="32">
        <v>12.55</v>
      </c>
      <c r="G34" s="33">
        <v>28.49</v>
      </c>
      <c r="H34" s="33">
        <v>6.49</v>
      </c>
      <c r="I34" s="33">
        <v>6.62</v>
      </c>
      <c r="J34" s="34">
        <v>5.53</v>
      </c>
      <c r="K34" s="22"/>
      <c r="L34" s="22"/>
      <c r="M34" s="22"/>
      <c r="N34" s="22"/>
      <c r="O34" s="22"/>
      <c r="P34" s="22"/>
    </row>
    <row r="35" spans="1:16" ht="39" customHeight="1" x14ac:dyDescent="0.15">
      <c r="A35" s="22"/>
      <c r="B35" s="35"/>
      <c r="C35" s="1132" t="s">
        <v>535</v>
      </c>
      <c r="D35" s="1132"/>
      <c r="E35" s="1133"/>
      <c r="F35" s="36">
        <v>2.93</v>
      </c>
      <c r="G35" s="37">
        <v>3.31</v>
      </c>
      <c r="H35" s="37">
        <v>2.97</v>
      </c>
      <c r="I35" s="37">
        <v>3.08</v>
      </c>
      <c r="J35" s="38">
        <v>3.54</v>
      </c>
      <c r="K35" s="22"/>
      <c r="L35" s="22"/>
      <c r="M35" s="22"/>
      <c r="N35" s="22"/>
      <c r="O35" s="22"/>
      <c r="P35" s="22"/>
    </row>
    <row r="36" spans="1:16" ht="39" customHeight="1" x14ac:dyDescent="0.15">
      <c r="A36" s="22"/>
      <c r="B36" s="35"/>
      <c r="C36" s="1132" t="s">
        <v>536</v>
      </c>
      <c r="D36" s="1132"/>
      <c r="E36" s="1133"/>
      <c r="F36" s="36">
        <v>0</v>
      </c>
      <c r="G36" s="37">
        <v>0</v>
      </c>
      <c r="H36" s="37">
        <v>0</v>
      </c>
      <c r="I36" s="37">
        <v>0</v>
      </c>
      <c r="J36" s="38">
        <v>0.78</v>
      </c>
      <c r="K36" s="22"/>
      <c r="L36" s="22"/>
      <c r="M36" s="22"/>
      <c r="N36" s="22"/>
      <c r="O36" s="22"/>
      <c r="P36" s="22"/>
    </row>
    <row r="37" spans="1:16" ht="39" customHeight="1" x14ac:dyDescent="0.15">
      <c r="A37" s="22"/>
      <c r="B37" s="35"/>
      <c r="C37" s="1132" t="s">
        <v>537</v>
      </c>
      <c r="D37" s="1132"/>
      <c r="E37" s="1133"/>
      <c r="F37" s="36">
        <v>0.23</v>
      </c>
      <c r="G37" s="37">
        <v>0.32</v>
      </c>
      <c r="H37" s="37">
        <v>0.28999999999999998</v>
      </c>
      <c r="I37" s="37">
        <v>0.66</v>
      </c>
      <c r="J37" s="38">
        <v>0.28000000000000003</v>
      </c>
      <c r="K37" s="22"/>
      <c r="L37" s="22"/>
      <c r="M37" s="22"/>
      <c r="N37" s="22"/>
      <c r="O37" s="22"/>
      <c r="P37" s="22"/>
    </row>
    <row r="38" spans="1:16" ht="39" customHeight="1" x14ac:dyDescent="0.15">
      <c r="A38" s="22"/>
      <c r="B38" s="35"/>
      <c r="C38" s="1132" t="s">
        <v>538</v>
      </c>
      <c r="D38" s="1132"/>
      <c r="E38" s="1133"/>
      <c r="F38" s="36">
        <v>0</v>
      </c>
      <c r="G38" s="37">
        <v>0</v>
      </c>
      <c r="H38" s="37">
        <v>0</v>
      </c>
      <c r="I38" s="37">
        <v>0</v>
      </c>
      <c r="J38" s="38">
        <v>0.17</v>
      </c>
      <c r="K38" s="22"/>
      <c r="L38" s="22"/>
      <c r="M38" s="22"/>
      <c r="N38" s="22"/>
      <c r="O38" s="22"/>
      <c r="P38" s="22"/>
    </row>
    <row r="39" spans="1:16" ht="39" customHeight="1" x14ac:dyDescent="0.15">
      <c r="A39" s="22"/>
      <c r="B39" s="35"/>
      <c r="C39" s="1132" t="s">
        <v>539</v>
      </c>
      <c r="D39" s="1132"/>
      <c r="E39" s="1133"/>
      <c r="F39" s="36">
        <v>0</v>
      </c>
      <c r="G39" s="37">
        <v>0</v>
      </c>
      <c r="H39" s="37">
        <v>0</v>
      </c>
      <c r="I39" s="37">
        <v>0</v>
      </c>
      <c r="J39" s="38">
        <v>0.17</v>
      </c>
      <c r="K39" s="22"/>
      <c r="L39" s="22"/>
      <c r="M39" s="22"/>
      <c r="N39" s="22"/>
      <c r="O39" s="22"/>
      <c r="P39" s="22"/>
    </row>
    <row r="40" spans="1:16" ht="39" customHeight="1" x14ac:dyDescent="0.15">
      <c r="A40" s="22"/>
      <c r="B40" s="35"/>
      <c r="C40" s="1132" t="s">
        <v>540</v>
      </c>
      <c r="D40" s="1132"/>
      <c r="E40" s="1133"/>
      <c r="F40" s="36">
        <v>0</v>
      </c>
      <c r="G40" s="37">
        <v>0</v>
      </c>
      <c r="H40" s="37">
        <v>0.54</v>
      </c>
      <c r="I40" s="37">
        <v>7.0000000000000007E-2</v>
      </c>
      <c r="J40" s="38">
        <v>0</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543</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VaR0AdtwCoKYjeDiTlVEZ9EuQ5Z0CGl5s8WRGQWswFVv9W1+NBTPZM1QqnLUOy1ouz1zhiB6UPxxOxkgWL5w==" saltValue="vMeizGnzpoeJ7z3Q2z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476</v>
      </c>
      <c r="L45" s="58">
        <v>467</v>
      </c>
      <c r="M45" s="58">
        <v>453</v>
      </c>
      <c r="N45" s="58">
        <v>476</v>
      </c>
      <c r="O45" s="59">
        <v>520</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47</v>
      </c>
      <c r="L48" s="62">
        <v>42</v>
      </c>
      <c r="M48" s="62">
        <v>43</v>
      </c>
      <c r="N48" s="62">
        <v>48</v>
      </c>
      <c r="O48" s="63">
        <v>60</v>
      </c>
      <c r="P48" s="46"/>
      <c r="Q48" s="46"/>
      <c r="R48" s="46"/>
      <c r="S48" s="46"/>
      <c r="T48" s="46"/>
      <c r="U48" s="46"/>
    </row>
    <row r="49" spans="1:21" ht="30.75" customHeight="1" x14ac:dyDescent="0.15">
      <c r="A49" s="46"/>
      <c r="B49" s="1163"/>
      <c r="C49" s="1164"/>
      <c r="D49" s="60"/>
      <c r="E49" s="1140" t="s">
        <v>14</v>
      </c>
      <c r="F49" s="1140"/>
      <c r="G49" s="1140"/>
      <c r="H49" s="1140"/>
      <c r="I49" s="1140"/>
      <c r="J49" s="1141"/>
      <c r="K49" s="61">
        <v>1</v>
      </c>
      <c r="L49" s="62">
        <v>1</v>
      </c>
      <c r="M49" s="62">
        <v>1</v>
      </c>
      <c r="N49" s="62">
        <v>1</v>
      </c>
      <c r="O49" s="63">
        <v>1</v>
      </c>
      <c r="P49" s="46"/>
      <c r="Q49" s="46"/>
      <c r="R49" s="46"/>
      <c r="S49" s="46"/>
      <c r="T49" s="46"/>
      <c r="U49" s="46"/>
    </row>
    <row r="50" spans="1:21" ht="30.75" customHeight="1" x14ac:dyDescent="0.15">
      <c r="A50" s="46"/>
      <c r="B50" s="1163"/>
      <c r="C50" s="1164"/>
      <c r="D50" s="60"/>
      <c r="E50" s="1140" t="s">
        <v>15</v>
      </c>
      <c r="F50" s="1140"/>
      <c r="G50" s="1140"/>
      <c r="H50" s="1140"/>
      <c r="I50" s="1140"/>
      <c r="J50" s="1141"/>
      <c r="K50" s="61">
        <v>22</v>
      </c>
      <c r="L50" s="62">
        <v>21</v>
      </c>
      <c r="M50" s="62">
        <v>20</v>
      </c>
      <c r="N50" s="62">
        <v>20</v>
      </c>
      <c r="O50" s="63">
        <v>19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385</v>
      </c>
      <c r="L52" s="62">
        <v>368</v>
      </c>
      <c r="M52" s="62">
        <v>353</v>
      </c>
      <c r="N52" s="62">
        <v>356</v>
      </c>
      <c r="O52" s="63">
        <v>382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161</v>
      </c>
      <c r="L53" s="67">
        <v>163</v>
      </c>
      <c r="M53" s="67">
        <v>164</v>
      </c>
      <c r="N53" s="67">
        <v>189</v>
      </c>
      <c r="O53" s="68">
        <v>218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K05Y0vbg7LuTMUmzMqf+gBQ8bFZP6c3RMYmU3w7jgChEms4AXa89znA3mg0nZZzAiy/s8lweGpMW4G7a++VIQ==" saltValue="qxdnDjvB+JesLtPUc7Te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4404</v>
      </c>
      <c r="J41" s="343">
        <v>5397</v>
      </c>
      <c r="K41" s="343">
        <v>5461</v>
      </c>
      <c r="L41" s="343">
        <v>5269</v>
      </c>
      <c r="M41" s="344">
        <v>5028</v>
      </c>
    </row>
    <row r="42" spans="2:13" ht="27.75" customHeight="1" x14ac:dyDescent="0.15">
      <c r="B42" s="1171"/>
      <c r="C42" s="1172"/>
      <c r="D42" s="104"/>
      <c r="E42" s="1175" t="s">
        <v>32</v>
      </c>
      <c r="F42" s="1175"/>
      <c r="G42" s="1175"/>
      <c r="H42" s="1176"/>
      <c r="I42" s="345">
        <v>89</v>
      </c>
      <c r="J42" s="346">
        <v>75</v>
      </c>
      <c r="K42" s="346">
        <v>60</v>
      </c>
      <c r="L42" s="346">
        <v>45</v>
      </c>
      <c r="M42" s="347">
        <v>31</v>
      </c>
    </row>
    <row r="43" spans="2:13" ht="27.75" customHeight="1" x14ac:dyDescent="0.15">
      <c r="B43" s="1171"/>
      <c r="C43" s="1172"/>
      <c r="D43" s="104"/>
      <c r="E43" s="1175" t="s">
        <v>33</v>
      </c>
      <c r="F43" s="1175"/>
      <c r="G43" s="1175"/>
      <c r="H43" s="1176"/>
      <c r="I43" s="345">
        <v>594</v>
      </c>
      <c r="J43" s="346">
        <v>688</v>
      </c>
      <c r="K43" s="346">
        <v>664</v>
      </c>
      <c r="L43" s="346">
        <v>654</v>
      </c>
      <c r="M43" s="347">
        <v>712</v>
      </c>
    </row>
    <row r="44" spans="2:13" ht="27.75" customHeight="1" x14ac:dyDescent="0.15">
      <c r="B44" s="1171"/>
      <c r="C44" s="1172"/>
      <c r="D44" s="104"/>
      <c r="E44" s="1175" t="s">
        <v>34</v>
      </c>
      <c r="F44" s="1175"/>
      <c r="G44" s="1175"/>
      <c r="H44" s="1176"/>
      <c r="I44" s="345">
        <v>5</v>
      </c>
      <c r="J44" s="346">
        <v>4</v>
      </c>
      <c r="K44" s="346">
        <v>3</v>
      </c>
      <c r="L44" s="346">
        <v>2</v>
      </c>
      <c r="M44" s="347">
        <v>1</v>
      </c>
    </row>
    <row r="45" spans="2:13" ht="27.75" customHeight="1" x14ac:dyDescent="0.15">
      <c r="B45" s="1171"/>
      <c r="C45" s="1172"/>
      <c r="D45" s="104"/>
      <c r="E45" s="1175" t="s">
        <v>35</v>
      </c>
      <c r="F45" s="1175"/>
      <c r="G45" s="1175"/>
      <c r="H45" s="1176"/>
      <c r="I45" s="345">
        <v>267</v>
      </c>
      <c r="J45" s="346">
        <v>293</v>
      </c>
      <c r="K45" s="346">
        <v>302</v>
      </c>
      <c r="L45" s="346">
        <v>332</v>
      </c>
      <c r="M45" s="347">
        <v>340</v>
      </c>
    </row>
    <row r="46" spans="2:13" ht="27.75" customHeight="1" x14ac:dyDescent="0.15">
      <c r="B46" s="1171"/>
      <c r="C46" s="1172"/>
      <c r="D46" s="105"/>
      <c r="E46" s="1175" t="s">
        <v>36</v>
      </c>
      <c r="F46" s="1175"/>
      <c r="G46" s="1175"/>
      <c r="H46" s="1176"/>
      <c r="I46" s="345">
        <v>585</v>
      </c>
      <c r="J46" s="346">
        <v>524</v>
      </c>
      <c r="K46" s="346">
        <v>478</v>
      </c>
      <c r="L46" s="346">
        <v>413</v>
      </c>
      <c r="M46" s="347">
        <v>70</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3290</v>
      </c>
      <c r="J50" s="346">
        <v>3369</v>
      </c>
      <c r="K50" s="346">
        <v>3598</v>
      </c>
      <c r="L50" s="346">
        <v>4341</v>
      </c>
      <c r="M50" s="347">
        <v>3889</v>
      </c>
    </row>
    <row r="51" spans="2:13" ht="27.75" customHeight="1" x14ac:dyDescent="0.15">
      <c r="B51" s="1171"/>
      <c r="C51" s="1172"/>
      <c r="D51" s="104"/>
      <c r="E51" s="1175" t="s">
        <v>42</v>
      </c>
      <c r="F51" s="1175"/>
      <c r="G51" s="1175"/>
      <c r="H51" s="1176"/>
      <c r="I51" s="345">
        <v>166</v>
      </c>
      <c r="J51" s="346">
        <v>155</v>
      </c>
      <c r="K51" s="346">
        <v>144</v>
      </c>
      <c r="L51" s="346">
        <v>133</v>
      </c>
      <c r="M51" s="347">
        <v>122</v>
      </c>
    </row>
    <row r="52" spans="2:13" ht="27.75" customHeight="1" x14ac:dyDescent="0.15">
      <c r="B52" s="1173"/>
      <c r="C52" s="1174"/>
      <c r="D52" s="104"/>
      <c r="E52" s="1175" t="s">
        <v>43</v>
      </c>
      <c r="F52" s="1175"/>
      <c r="G52" s="1175"/>
      <c r="H52" s="1176"/>
      <c r="I52" s="345">
        <v>3327</v>
      </c>
      <c r="J52" s="346">
        <v>4160</v>
      </c>
      <c r="K52" s="346">
        <v>4093</v>
      </c>
      <c r="L52" s="346">
        <v>3966</v>
      </c>
      <c r="M52" s="347">
        <v>3842</v>
      </c>
    </row>
    <row r="53" spans="2:13" ht="27.75" customHeight="1" thickBot="1" x14ac:dyDescent="0.2">
      <c r="B53" s="1177" t="s">
        <v>19</v>
      </c>
      <c r="C53" s="1178"/>
      <c r="D53" s="108"/>
      <c r="E53" s="1179" t="s">
        <v>44</v>
      </c>
      <c r="F53" s="1179"/>
      <c r="G53" s="1179"/>
      <c r="H53" s="1180"/>
      <c r="I53" s="348">
        <v>-838</v>
      </c>
      <c r="J53" s="349">
        <v>-703</v>
      </c>
      <c r="K53" s="349">
        <v>-867</v>
      </c>
      <c r="L53" s="349">
        <v>-1725</v>
      </c>
      <c r="M53" s="350">
        <v>-1672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XQd1ceRM+d5KOXyTqJ7hN6M11MHNW5Ra7XpKGgGSVlhrbhpYCR04OueuPEGo4nDvZm3PGisAH7gl8iXrExdpCA==" saltValue="mPmPALP0xCVxZZ6xP4yD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2365</v>
      </c>
      <c r="G55" s="120">
        <v>3071</v>
      </c>
      <c r="H55" s="121">
        <v>1875</v>
      </c>
    </row>
    <row r="56" spans="2:8" ht="52.5" customHeight="1" x14ac:dyDescent="0.15">
      <c r="B56" s="122"/>
      <c r="C56" s="1198" t="s">
        <v>47</v>
      </c>
      <c r="D56" s="1198"/>
      <c r="E56" s="1199"/>
      <c r="F56" s="123">
        <v>89</v>
      </c>
      <c r="G56" s="123">
        <v>92</v>
      </c>
      <c r="H56" s="124">
        <v>92</v>
      </c>
    </row>
    <row r="57" spans="2:8" ht="53.25" customHeight="1" x14ac:dyDescent="0.15">
      <c r="B57" s="122"/>
      <c r="C57" s="1200" t="s">
        <v>48</v>
      </c>
      <c r="D57" s="1200"/>
      <c r="E57" s="1201"/>
      <c r="F57" s="125">
        <v>1787</v>
      </c>
      <c r="G57" s="125">
        <v>1811</v>
      </c>
      <c r="H57" s="126">
        <v>2328</v>
      </c>
    </row>
    <row r="58" spans="2:8" ht="45.75" customHeight="1" x14ac:dyDescent="0.15">
      <c r="B58" s="127"/>
      <c r="C58" s="1188" t="s">
        <v>560</v>
      </c>
      <c r="D58" s="1189"/>
      <c r="E58" s="1190"/>
      <c r="F58" s="128">
        <v>1429</v>
      </c>
      <c r="G58" s="128">
        <v>1454</v>
      </c>
      <c r="H58" s="129">
        <v>1451</v>
      </c>
    </row>
    <row r="59" spans="2:8" ht="45.75" customHeight="1" x14ac:dyDescent="0.15">
      <c r="B59" s="127"/>
      <c r="C59" s="1188" t="s">
        <v>561</v>
      </c>
      <c r="D59" s="1189"/>
      <c r="E59" s="1190"/>
      <c r="F59" s="128">
        <v>7</v>
      </c>
      <c r="G59" s="128">
        <v>7</v>
      </c>
      <c r="H59" s="129">
        <v>535</v>
      </c>
    </row>
    <row r="60" spans="2:8" ht="45.75" customHeight="1" x14ac:dyDescent="0.15">
      <c r="B60" s="127"/>
      <c r="C60" s="1188" t="s">
        <v>562</v>
      </c>
      <c r="D60" s="1189"/>
      <c r="E60" s="1190"/>
      <c r="F60" s="128">
        <v>122</v>
      </c>
      <c r="G60" s="128">
        <v>120</v>
      </c>
      <c r="H60" s="129">
        <v>110</v>
      </c>
    </row>
    <row r="61" spans="2:8" ht="45.75" customHeight="1" x14ac:dyDescent="0.15">
      <c r="B61" s="127"/>
      <c r="C61" s="1188" t="s">
        <v>563</v>
      </c>
      <c r="D61" s="1189"/>
      <c r="E61" s="1190"/>
      <c r="F61" s="128">
        <v>86</v>
      </c>
      <c r="G61" s="128">
        <v>78</v>
      </c>
      <c r="H61" s="129">
        <v>71</v>
      </c>
    </row>
    <row r="62" spans="2:8" ht="45.75" customHeight="1" thickBot="1" x14ac:dyDescent="0.2">
      <c r="B62" s="130"/>
      <c r="C62" s="1191" t="s">
        <v>564</v>
      </c>
      <c r="D62" s="1192"/>
      <c r="E62" s="1193"/>
      <c r="F62" s="131">
        <v>55</v>
      </c>
      <c r="G62" s="131">
        <v>61</v>
      </c>
      <c r="H62" s="132">
        <v>66</v>
      </c>
    </row>
    <row r="63" spans="2:8" ht="52.5" customHeight="1" thickBot="1" x14ac:dyDescent="0.2">
      <c r="B63" s="133"/>
      <c r="C63" s="1194" t="s">
        <v>49</v>
      </c>
      <c r="D63" s="1194"/>
      <c r="E63" s="1195"/>
      <c r="F63" s="134">
        <v>4242</v>
      </c>
      <c r="G63" s="134">
        <v>4973</v>
      </c>
      <c r="H63" s="135">
        <v>4296</v>
      </c>
    </row>
    <row r="64" spans="2:8" x14ac:dyDescent="0.15"/>
  </sheetData>
  <sheetProtection algorithmName="SHA-512" hashValue="1Mogi9qLMddYJfL8KJlKSbXbDK8QRHf/kNVFwaBn/2TTkifmoQR/xxENhbrcwurDRItaXOwiLWRxHQI7MuPIZA==" saltValue="ZOWYBmuZAN6RK+H0fub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455749</v>
      </c>
      <c r="E3" s="154"/>
      <c r="F3" s="155">
        <v>268375</v>
      </c>
      <c r="G3" s="156"/>
      <c r="H3" s="157"/>
    </row>
    <row r="4" spans="1:8" x14ac:dyDescent="0.15">
      <c r="A4" s="158"/>
      <c r="B4" s="159"/>
      <c r="C4" s="160"/>
      <c r="D4" s="161">
        <v>171082</v>
      </c>
      <c r="E4" s="162"/>
      <c r="F4" s="163">
        <v>119602</v>
      </c>
      <c r="G4" s="164"/>
      <c r="H4" s="165"/>
    </row>
    <row r="5" spans="1:8" x14ac:dyDescent="0.15">
      <c r="A5" s="146" t="s">
        <v>520</v>
      </c>
      <c r="B5" s="151"/>
      <c r="C5" s="152"/>
      <c r="D5" s="153">
        <v>965213</v>
      </c>
      <c r="E5" s="154"/>
      <c r="F5" s="155">
        <v>301035</v>
      </c>
      <c r="G5" s="156"/>
      <c r="H5" s="157"/>
    </row>
    <row r="6" spans="1:8" x14ac:dyDescent="0.15">
      <c r="A6" s="158"/>
      <c r="B6" s="159"/>
      <c r="C6" s="160"/>
      <c r="D6" s="161">
        <v>366630</v>
      </c>
      <c r="E6" s="162"/>
      <c r="F6" s="163">
        <v>154376</v>
      </c>
      <c r="G6" s="164"/>
      <c r="H6" s="165"/>
    </row>
    <row r="7" spans="1:8" x14ac:dyDescent="0.15">
      <c r="A7" s="146" t="s">
        <v>521</v>
      </c>
      <c r="B7" s="151"/>
      <c r="C7" s="152"/>
      <c r="D7" s="153">
        <v>300222</v>
      </c>
      <c r="E7" s="154"/>
      <c r="F7" s="155">
        <v>277467</v>
      </c>
      <c r="G7" s="156"/>
      <c r="H7" s="157"/>
    </row>
    <row r="8" spans="1:8" x14ac:dyDescent="0.15">
      <c r="A8" s="158"/>
      <c r="B8" s="159"/>
      <c r="C8" s="160"/>
      <c r="D8" s="161">
        <v>126158</v>
      </c>
      <c r="E8" s="162"/>
      <c r="F8" s="163">
        <v>128378</v>
      </c>
      <c r="G8" s="164"/>
      <c r="H8" s="165"/>
    </row>
    <row r="9" spans="1:8" x14ac:dyDescent="0.15">
      <c r="A9" s="146" t="s">
        <v>522</v>
      </c>
      <c r="B9" s="151"/>
      <c r="C9" s="152"/>
      <c r="D9" s="153">
        <v>114079</v>
      </c>
      <c r="E9" s="154"/>
      <c r="F9" s="155">
        <v>282256</v>
      </c>
      <c r="G9" s="156"/>
      <c r="H9" s="157"/>
    </row>
    <row r="10" spans="1:8" x14ac:dyDescent="0.15">
      <c r="A10" s="158"/>
      <c r="B10" s="159"/>
      <c r="C10" s="160"/>
      <c r="D10" s="161">
        <v>46104</v>
      </c>
      <c r="E10" s="162"/>
      <c r="F10" s="163">
        <v>145453</v>
      </c>
      <c r="G10" s="164"/>
      <c r="H10" s="165"/>
    </row>
    <row r="11" spans="1:8" x14ac:dyDescent="0.15">
      <c r="A11" s="146" t="s">
        <v>523</v>
      </c>
      <c r="B11" s="151"/>
      <c r="C11" s="152"/>
      <c r="D11" s="153">
        <v>138454</v>
      </c>
      <c r="E11" s="154"/>
      <c r="F11" s="155">
        <v>295341</v>
      </c>
      <c r="G11" s="156"/>
      <c r="H11" s="157"/>
    </row>
    <row r="12" spans="1:8" x14ac:dyDescent="0.15">
      <c r="A12" s="158"/>
      <c r="B12" s="159"/>
      <c r="C12" s="166"/>
      <c r="D12" s="161">
        <v>64310</v>
      </c>
      <c r="E12" s="162"/>
      <c r="F12" s="163">
        <v>137402</v>
      </c>
      <c r="G12" s="164"/>
      <c r="H12" s="165"/>
    </row>
    <row r="13" spans="1:8" x14ac:dyDescent="0.15">
      <c r="A13" s="146"/>
      <c r="B13" s="151"/>
      <c r="C13" s="152"/>
      <c r="D13" s="153">
        <v>394743</v>
      </c>
      <c r="E13" s="154"/>
      <c r="F13" s="155">
        <v>284895</v>
      </c>
      <c r="G13" s="167"/>
      <c r="H13" s="157"/>
    </row>
    <row r="14" spans="1:8" x14ac:dyDescent="0.15">
      <c r="A14" s="158"/>
      <c r="B14" s="159"/>
      <c r="C14" s="160"/>
      <c r="D14" s="161">
        <v>154857</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12.56</v>
      </c>
      <c r="C19" s="168">
        <f>ROUND(VALUE(SUBSTITUTE(実質収支比率等に係る経年分析!G$48,"▲","-")),2)</f>
        <v>25.57</v>
      </c>
      <c r="D19" s="168">
        <f>ROUND(VALUE(SUBSTITUTE(実質収支比率等に係る経年分析!H$48,"▲","-")),2)</f>
        <v>6.49</v>
      </c>
      <c r="E19" s="168">
        <f>ROUND(VALUE(SUBSTITUTE(実質収支比率等に係る経年分析!I$48,"▲","-")),2)</f>
        <v>6.63</v>
      </c>
      <c r="F19" s="168">
        <f>ROUND(VALUE(SUBSTITUTE(実質収支比率等に係る経年分析!J$48,"▲","-")),2)</f>
        <v>5.54</v>
      </c>
    </row>
    <row r="20" spans="1:11" x14ac:dyDescent="0.15">
      <c r="A20" s="168" t="s">
        <v>53</v>
      </c>
      <c r="B20" s="168">
        <f>ROUND(VALUE(SUBSTITUTE(実質収支比率等に係る経年分析!F$47,"▲","-")),2)</f>
        <v>89.42</v>
      </c>
      <c r="C20" s="168">
        <f>ROUND(VALUE(SUBSTITUTE(実質収支比率等に係る経年分析!G$47,"▲","-")),2)</f>
        <v>89.54</v>
      </c>
      <c r="D20" s="168">
        <f>ROUND(VALUE(SUBSTITUTE(実質収支比率等に係る経年分析!H$47,"▲","-")),2)</f>
        <v>98.55</v>
      </c>
      <c r="E20" s="168">
        <f>ROUND(VALUE(SUBSTITUTE(実質収支比率等に係る経年分析!I$47,"▲","-")),2)</f>
        <v>130.4</v>
      </c>
      <c r="F20" s="168">
        <f>ROUND(VALUE(SUBSTITUTE(実質収支比率等に係る経年分析!J$47,"▲","-")),2)</f>
        <v>79.22</v>
      </c>
    </row>
    <row r="21" spans="1:11" x14ac:dyDescent="0.15">
      <c r="A21" s="168" t="s">
        <v>54</v>
      </c>
      <c r="B21" s="168">
        <f>IF(ISNUMBER(VALUE(SUBSTITUTE(実質収支比率等に係る経年分析!F$49,"▲","-"))),ROUND(VALUE(SUBSTITUTE(実質収支比率等に係る経年分析!F$49,"▲","-")),2),NA())</f>
        <v>-13.38</v>
      </c>
      <c r="C21" s="168">
        <f>IF(ISNUMBER(VALUE(SUBSTITUTE(実質収支比率等に係る経年分析!G$49,"▲","-"))),ROUND(VALUE(SUBSTITUTE(実質収支比率等に係る経年分析!G$49,"▲","-")),2),NA())</f>
        <v>16.82</v>
      </c>
      <c r="D21" s="168">
        <f>IF(ISNUMBER(VALUE(SUBSTITUTE(実質収支比率等に係る経年分析!H$49,"▲","-"))),ROUND(VALUE(SUBSTITUTE(実質収支比率等に係る経年分析!H$49,"▲","-")),2),NA())</f>
        <v>-3.08</v>
      </c>
      <c r="E21" s="168">
        <f>IF(ISNUMBER(VALUE(SUBSTITUTE(実質収支比率等に係る経年分析!I$49,"▲","-"))),ROUND(VALUE(SUBSTITUTE(実質収支比率等に係る経年分析!I$49,"▲","-")),2),NA())</f>
        <v>29.97</v>
      </c>
      <c r="F21" s="168">
        <f>IF(ISNUMBER(VALUE(SUBSTITUTE(実質収支比率等に係る経年分析!J$49,"▲","-"))),ROUND(VALUE(SUBSTITUTE(実質収支比率等に係る経年分析!J$49,"▲","-")),2),NA())</f>
        <v>-51.57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国民健康保険特別会計（直営診療施設勘定）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集落排水特別会計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15">
      <c r="A32" s="169" t="str">
        <f>IF(連結実質赤字比率に係る赤字・黒字の構成分析!C$38="",NA(),連結実質赤字比率に係る赤字・黒字の構成分析!C$38)</f>
        <v>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0.28999999999999998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0.28000000000000003</v>
      </c>
    </row>
    <row r="34" spans="1:16" x14ac:dyDescent="0.15">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0.78</v>
      </c>
    </row>
    <row r="35" spans="1:16" x14ac:dyDescent="0.15">
      <c r="A35" s="169" t="str">
        <f>IF(連結実質赤字比率に係る赤字・黒字の構成分析!C$35="",NA(),連結実質赤字比率に係る赤字・黒字の構成分析!C$35)</f>
        <v>国民健康保険特別会計（事業勘定）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3.54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5.53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385</v>
      </c>
      <c r="E42" s="170"/>
      <c r="F42" s="170"/>
      <c r="G42" s="170">
        <f>'実質公債費比率（分子）の構造'!L$52</f>
        <v>368</v>
      </c>
      <c r="H42" s="170"/>
      <c r="I42" s="170"/>
      <c r="J42" s="170">
        <f>'実質公債費比率（分子）の構造'!M$52</f>
        <v>353</v>
      </c>
      <c r="K42" s="170"/>
      <c r="L42" s="170"/>
      <c r="M42" s="170">
        <f>'実質公債費比率（分子）の構造'!N$52</f>
        <v>356</v>
      </c>
      <c r="N42" s="170"/>
      <c r="O42" s="170"/>
      <c r="P42" s="170">
        <f>'実質公債費比率（分子）の構造'!O$52</f>
        <v>382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22</v>
      </c>
      <c r="C44" s="170"/>
      <c r="D44" s="170"/>
      <c r="E44" s="170">
        <f>'実質公債費比率（分子）の構造'!L$50</f>
        <v>21</v>
      </c>
      <c r="F44" s="170"/>
      <c r="G44" s="170"/>
      <c r="H44" s="170">
        <f>'実質公債費比率（分子）の構造'!M$50</f>
        <v>20</v>
      </c>
      <c r="I44" s="170"/>
      <c r="J44" s="170"/>
      <c r="K44" s="170">
        <f>'実質公債費比率（分子）の構造'!N$50</f>
        <v>20</v>
      </c>
      <c r="L44" s="170"/>
      <c r="M44" s="170"/>
      <c r="N44" s="170">
        <f>'実質公債費比率（分子）の構造'!O$50</f>
        <v>19</v>
      </c>
      <c r="O44" s="170"/>
      <c r="P44" s="170"/>
    </row>
    <row r="45" spans="1:16" x14ac:dyDescent="0.15">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47</v>
      </c>
      <c r="C46" s="170"/>
      <c r="D46" s="170"/>
      <c r="E46" s="170">
        <f>'実質公債費比率（分子）の構造'!L$48</f>
        <v>42</v>
      </c>
      <c r="F46" s="170"/>
      <c r="G46" s="170"/>
      <c r="H46" s="170">
        <f>'実質公債費比率（分子）の構造'!M$48</f>
        <v>43</v>
      </c>
      <c r="I46" s="170"/>
      <c r="J46" s="170"/>
      <c r="K46" s="170">
        <f>'実質公債費比率（分子）の構造'!N$48</f>
        <v>48</v>
      </c>
      <c r="L46" s="170"/>
      <c r="M46" s="170"/>
      <c r="N46" s="170">
        <f>'実質公債費比率（分子）の構造'!O$48</f>
        <v>60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476</v>
      </c>
      <c r="C49" s="170"/>
      <c r="D49" s="170"/>
      <c r="E49" s="170">
        <f>'実質公債費比率（分子）の構造'!L$45</f>
        <v>467</v>
      </c>
      <c r="F49" s="170"/>
      <c r="G49" s="170"/>
      <c r="H49" s="170">
        <f>'実質公債費比率（分子）の構造'!M$45</f>
        <v>453</v>
      </c>
      <c r="I49" s="170"/>
      <c r="J49" s="170"/>
      <c r="K49" s="170">
        <f>'実質公債費比率（分子）の構造'!N$45</f>
        <v>476</v>
      </c>
      <c r="L49" s="170"/>
      <c r="M49" s="170"/>
      <c r="N49" s="170">
        <f>'実質公債費比率（分子）の構造'!O$45</f>
        <v>520</v>
      </c>
      <c r="O49" s="170"/>
      <c r="P49" s="170"/>
    </row>
    <row r="50" spans="1:16" x14ac:dyDescent="0.15">
      <c r="A50" s="170" t="s">
        <v>67</v>
      </c>
      <c r="B50" s="170" t="e">
        <f>NA()</f>
        <v>#N/A</v>
      </c>
      <c r="C50" s="170">
        <f>IF(ISNUMBER('実質公債費比率（分子）の構造'!K$53),'実質公債費比率（分子）の構造'!K$53,NA())</f>
        <v>161</v>
      </c>
      <c r="D50" s="170" t="e">
        <f>NA()</f>
        <v>#N/A</v>
      </c>
      <c r="E50" s="170" t="e">
        <f>NA()</f>
        <v>#N/A</v>
      </c>
      <c r="F50" s="170">
        <f>IF(ISNUMBER('実質公債費比率（分子）の構造'!L$53),'実質公債費比率（分子）の構造'!L$53,NA())</f>
        <v>163</v>
      </c>
      <c r="G50" s="170" t="e">
        <f>NA()</f>
        <v>#N/A</v>
      </c>
      <c r="H50" s="170" t="e">
        <f>NA()</f>
        <v>#N/A</v>
      </c>
      <c r="I50" s="170">
        <f>IF(ISNUMBER('実質公債費比率（分子）の構造'!M$53),'実質公債費比率（分子）の構造'!M$53,NA())</f>
        <v>164</v>
      </c>
      <c r="J50" s="170" t="e">
        <f>NA()</f>
        <v>#N/A</v>
      </c>
      <c r="K50" s="170" t="e">
        <f>NA()</f>
        <v>#N/A</v>
      </c>
      <c r="L50" s="170">
        <f>IF(ISNUMBER('実質公債費比率（分子）の構造'!N$53),'実質公債費比率（分子）の構造'!N$53,NA())</f>
        <v>189</v>
      </c>
      <c r="M50" s="170" t="e">
        <f>NA()</f>
        <v>#N/A</v>
      </c>
      <c r="N50" s="170" t="e">
        <f>NA()</f>
        <v>#N/A</v>
      </c>
      <c r="O50" s="170">
        <f>IF(ISNUMBER('実質公債費比率（分子）の構造'!O$53),'実質公債費比率（分子）の構造'!O$53,NA())</f>
        <v>218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3327</v>
      </c>
      <c r="E56" s="169"/>
      <c r="F56" s="169"/>
      <c r="G56" s="169">
        <f>'将来負担比率（分子）の構造'!J$52</f>
        <v>4160</v>
      </c>
      <c r="H56" s="169"/>
      <c r="I56" s="169"/>
      <c r="J56" s="169">
        <f>'将来負担比率（分子）の構造'!K$52</f>
        <v>4093</v>
      </c>
      <c r="K56" s="169"/>
      <c r="L56" s="169"/>
      <c r="M56" s="169">
        <f>'将来負担比率（分子）の構造'!L$52</f>
        <v>3966</v>
      </c>
      <c r="N56" s="169"/>
      <c r="O56" s="169"/>
      <c r="P56" s="169">
        <f>'将来負担比率（分子）の構造'!M$52</f>
        <v>3842</v>
      </c>
    </row>
    <row r="57" spans="1:16" x14ac:dyDescent="0.15">
      <c r="A57" s="169" t="s">
        <v>42</v>
      </c>
      <c r="B57" s="169"/>
      <c r="C57" s="169"/>
      <c r="D57" s="169">
        <f>'将来負担比率（分子）の構造'!I$51</f>
        <v>166</v>
      </c>
      <c r="E57" s="169"/>
      <c r="F57" s="169"/>
      <c r="G57" s="169">
        <f>'将来負担比率（分子）の構造'!J$51</f>
        <v>155</v>
      </c>
      <c r="H57" s="169"/>
      <c r="I57" s="169"/>
      <c r="J57" s="169">
        <f>'将来負担比率（分子）の構造'!K$51</f>
        <v>144</v>
      </c>
      <c r="K57" s="169"/>
      <c r="L57" s="169"/>
      <c r="M57" s="169">
        <f>'将来負担比率（分子）の構造'!L$51</f>
        <v>133</v>
      </c>
      <c r="N57" s="169"/>
      <c r="O57" s="169"/>
      <c r="P57" s="169">
        <f>'将来負担比率（分子）の構造'!M$51</f>
        <v>122</v>
      </c>
    </row>
    <row r="58" spans="1:16" x14ac:dyDescent="0.15">
      <c r="A58" s="169" t="s">
        <v>41</v>
      </c>
      <c r="B58" s="169"/>
      <c r="C58" s="169"/>
      <c r="D58" s="169">
        <f>'将来負担比率（分子）の構造'!I$50</f>
        <v>3290</v>
      </c>
      <c r="E58" s="169"/>
      <c r="F58" s="169"/>
      <c r="G58" s="169">
        <f>'将来負担比率（分子）の構造'!J$50</f>
        <v>3369</v>
      </c>
      <c r="H58" s="169"/>
      <c r="I58" s="169"/>
      <c r="J58" s="169">
        <f>'将来負担比率（分子）の構造'!K$50</f>
        <v>3598</v>
      </c>
      <c r="K58" s="169"/>
      <c r="L58" s="169"/>
      <c r="M58" s="169">
        <f>'将来負担比率（分子）の構造'!L$50</f>
        <v>4341</v>
      </c>
      <c r="N58" s="169"/>
      <c r="O58" s="169"/>
      <c r="P58" s="169">
        <f>'将来負担比率（分子）の構造'!M$50</f>
        <v>3889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585</v>
      </c>
      <c r="C61" s="169"/>
      <c r="D61" s="169"/>
      <c r="E61" s="169">
        <f>'将来負担比率（分子）の構造'!J$46</f>
        <v>524</v>
      </c>
      <c r="F61" s="169"/>
      <c r="G61" s="169"/>
      <c r="H61" s="169">
        <f>'将来負担比率（分子）の構造'!K$46</f>
        <v>478</v>
      </c>
      <c r="I61" s="169"/>
      <c r="J61" s="169"/>
      <c r="K61" s="169">
        <f>'将来負担比率（分子）の構造'!L$46</f>
        <v>413</v>
      </c>
      <c r="L61" s="169"/>
      <c r="M61" s="169"/>
      <c r="N61" s="169">
        <f>'将来負担比率（分子）の構造'!M$46</f>
        <v>70</v>
      </c>
      <c r="O61" s="169"/>
      <c r="P61" s="169"/>
    </row>
    <row r="62" spans="1:16" x14ac:dyDescent="0.15">
      <c r="A62" s="169" t="s">
        <v>35</v>
      </c>
      <c r="B62" s="169">
        <f>'将来負担比率（分子）の構造'!I$45</f>
        <v>267</v>
      </c>
      <c r="C62" s="169"/>
      <c r="D62" s="169"/>
      <c r="E62" s="169">
        <f>'将来負担比率（分子）の構造'!J$45</f>
        <v>293</v>
      </c>
      <c r="F62" s="169"/>
      <c r="G62" s="169"/>
      <c r="H62" s="169">
        <f>'将来負担比率（分子）の構造'!K$45</f>
        <v>302</v>
      </c>
      <c r="I62" s="169"/>
      <c r="J62" s="169"/>
      <c r="K62" s="169">
        <f>'将来負担比率（分子）の構造'!L$45</f>
        <v>332</v>
      </c>
      <c r="L62" s="169"/>
      <c r="M62" s="169"/>
      <c r="N62" s="169">
        <f>'将来負担比率（分子）の構造'!M$45</f>
        <v>340</v>
      </c>
      <c r="O62" s="169"/>
      <c r="P62" s="169"/>
    </row>
    <row r="63" spans="1:16" x14ac:dyDescent="0.15">
      <c r="A63" s="169" t="s">
        <v>34</v>
      </c>
      <c r="B63" s="169">
        <f>'将来負担比率（分子）の構造'!I$44</f>
        <v>5</v>
      </c>
      <c r="C63" s="169"/>
      <c r="D63" s="169"/>
      <c r="E63" s="169">
        <f>'将来負担比率（分子）の構造'!J$44</f>
        <v>4</v>
      </c>
      <c r="F63" s="169"/>
      <c r="G63" s="169"/>
      <c r="H63" s="169">
        <f>'将来負担比率（分子）の構造'!K$44</f>
        <v>3</v>
      </c>
      <c r="I63" s="169"/>
      <c r="J63" s="169"/>
      <c r="K63" s="169">
        <f>'将来負担比率（分子）の構造'!L$44</f>
        <v>2</v>
      </c>
      <c r="L63" s="169"/>
      <c r="M63" s="169"/>
      <c r="N63" s="169">
        <f>'将来負担比率（分子）の構造'!M$44</f>
        <v>1</v>
      </c>
      <c r="O63" s="169"/>
      <c r="P63" s="169"/>
    </row>
    <row r="64" spans="1:16" x14ac:dyDescent="0.15">
      <c r="A64" s="169" t="s">
        <v>33</v>
      </c>
      <c r="B64" s="169">
        <f>'将来負担比率（分子）の構造'!I$43</f>
        <v>594</v>
      </c>
      <c r="C64" s="169"/>
      <c r="D64" s="169"/>
      <c r="E64" s="169">
        <f>'将来負担比率（分子）の構造'!J$43</f>
        <v>688</v>
      </c>
      <c r="F64" s="169"/>
      <c r="G64" s="169"/>
      <c r="H64" s="169">
        <f>'将来負担比率（分子）の構造'!K$43</f>
        <v>664</v>
      </c>
      <c r="I64" s="169"/>
      <c r="J64" s="169"/>
      <c r="K64" s="169">
        <f>'将来負担比率（分子）の構造'!L$43</f>
        <v>654</v>
      </c>
      <c r="L64" s="169"/>
      <c r="M64" s="169"/>
      <c r="N64" s="169">
        <f>'将来負担比率（分子）の構造'!M$43</f>
        <v>712</v>
      </c>
      <c r="O64" s="169"/>
      <c r="P64" s="169"/>
    </row>
    <row r="65" spans="1:16" x14ac:dyDescent="0.15">
      <c r="A65" s="169" t="s">
        <v>32</v>
      </c>
      <c r="B65" s="169">
        <f>'将来負担比率（分子）の構造'!I$42</f>
        <v>89</v>
      </c>
      <c r="C65" s="169"/>
      <c r="D65" s="169"/>
      <c r="E65" s="169">
        <f>'将来負担比率（分子）の構造'!J$42</f>
        <v>75</v>
      </c>
      <c r="F65" s="169"/>
      <c r="G65" s="169"/>
      <c r="H65" s="169">
        <f>'将来負担比率（分子）の構造'!K$42</f>
        <v>60</v>
      </c>
      <c r="I65" s="169"/>
      <c r="J65" s="169"/>
      <c r="K65" s="169">
        <f>'将来負担比率（分子）の構造'!L$42</f>
        <v>45</v>
      </c>
      <c r="L65" s="169"/>
      <c r="M65" s="169"/>
      <c r="N65" s="169">
        <f>'将来負担比率（分子）の構造'!M$42</f>
        <v>31</v>
      </c>
      <c r="O65" s="169"/>
      <c r="P65" s="169"/>
    </row>
    <row r="66" spans="1:16" x14ac:dyDescent="0.15">
      <c r="A66" s="169" t="s">
        <v>31</v>
      </c>
      <c r="B66" s="169">
        <f>'将来負担比率（分子）の構造'!I$41</f>
        <v>4404</v>
      </c>
      <c r="C66" s="169"/>
      <c r="D66" s="169"/>
      <c r="E66" s="169">
        <f>'将来負担比率（分子）の構造'!J$41</f>
        <v>5397</v>
      </c>
      <c r="F66" s="169"/>
      <c r="G66" s="169"/>
      <c r="H66" s="169">
        <f>'将来負担比率（分子）の構造'!K$41</f>
        <v>5461</v>
      </c>
      <c r="I66" s="169"/>
      <c r="J66" s="169"/>
      <c r="K66" s="169">
        <f>'将来負担比率（分子）の構造'!L$41</f>
        <v>5269</v>
      </c>
      <c r="L66" s="169"/>
      <c r="M66" s="169"/>
      <c r="N66" s="169">
        <f>'将来負担比率（分子）の構造'!M$41</f>
        <v>5028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2365</v>
      </c>
      <c r="C72" s="173">
        <f>基金残高に係る経年分析!G55</f>
        <v>3071</v>
      </c>
      <c r="D72" s="173">
        <f>基金残高に係る経年分析!H55</f>
        <v>1875</v>
      </c>
    </row>
    <row r="73" spans="1:16" x14ac:dyDescent="0.15">
      <c r="A73" s="172" t="s">
        <v>74</v>
      </c>
      <c r="B73" s="173">
        <f>基金残高に係る経年分析!F56</f>
        <v>89</v>
      </c>
      <c r="C73" s="173">
        <f>基金残高に係る経年分析!G56</f>
        <v>92</v>
      </c>
      <c r="D73" s="173">
        <f>基金残高に係る経年分析!H56</f>
        <v>92</v>
      </c>
    </row>
    <row r="74" spans="1:16" x14ac:dyDescent="0.15">
      <c r="A74" s="172" t="s">
        <v>75</v>
      </c>
      <c r="B74" s="173">
        <f>基金残高に係る経年分析!F57</f>
        <v>1787</v>
      </c>
      <c r="C74" s="173">
        <f>基金残高に係る経年分析!G57</f>
        <v>1811</v>
      </c>
      <c r="D74" s="173">
        <f>基金残高に係る経年分析!H57</f>
        <v>2328</v>
      </c>
    </row>
  </sheetData>
  <sheetProtection algorithmName="SHA-512" hashValue="9mhze9IRJhIgoZl6lgKNflTD2shWCmhwDIMwzp6uPhnVE0cZyHUtIgsb8pfbJe63uKlTKjAEbaDDFTIP9LUYVw==" saltValue="gs1EhkbpjWuJ8Z+cNh8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歩</cp:lastModifiedBy>
  <cp:lastPrinted>2025-03-10T02:19:59Z</cp:lastPrinted>
  <dcterms:created xsi:type="dcterms:W3CDTF">2025-02-19T00:36:49Z</dcterms:created>
  <dcterms:modified xsi:type="dcterms:W3CDTF">2025-03-22T02:37:50Z</dcterms:modified>
  <cp:category/>
</cp:coreProperties>
</file>