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S:\"/>
    </mc:Choice>
  </mc:AlternateContent>
  <xr:revisionPtr revIDLastSave="0" documentId="13_ncr:1_{DCE12D50-6D14-40AE-928C-40D7DA6C7A2B}"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C38" i="10"/>
  <c r="CO37" i="10"/>
  <c r="BE37" i="10"/>
  <c r="AM37" i="10"/>
  <c r="C37" i="10"/>
  <c r="BE36" i="10"/>
  <c r="AM36" i="10"/>
  <c r="C36" i="10"/>
  <c r="BE35" i="10"/>
  <c r="C35" i="10"/>
  <c r="BE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CO34" i="10" l="1"/>
  <c r="CO35" i="10" s="1"/>
  <c r="CO36" i="10" s="1"/>
</calcChain>
</file>

<file path=xl/sharedStrings.xml><?xml version="1.0" encoding="utf-8"?>
<sst xmlns="http://schemas.openxmlformats.org/spreadsheetml/2006/main" count="1104" uniqueCount="563">
  <si>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</si>
  <si>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</si>
  <si>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</si>
  <si>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</si>
  <si>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</si>
  <si>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</si>
  <si>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</si>
  <si>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</si>
  <si>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</si>
  <si>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</si>
  <si>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</si>
  <si>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</si>
  <si>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</si>
  <si>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</si>
  <si>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</si>
  <si>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</si>
  <si>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</si>
  <si>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</si>
  <si>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</si>
  <si>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</si>
  <si>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</si>
  <si>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</si>
  <si>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</si>
  <si>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</si>
  <si>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</si>
  <si>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</si>
  <si>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</si>
  <si>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</si>
  <si>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</si>
  <si>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</si>
  <si>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</si>
  <si>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</si>
  <si>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</si>
  <si>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</si>
  <si>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</si>
  <si>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</si>
  <si>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</si>
  <si>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</si>
  <si>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</si>
  <si>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</si>
  <si>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</si>
  <si>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</si>
  <si>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</si>
  <si>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</si>
  <si>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</si>
  <si>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</si>
  <si>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</si>
  <si>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</si>
  <si>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</si>
  <si>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</si>
  <si>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</si>
  <si>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</si>
  <si>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</si>
  <si>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</si>
  <si>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</si>
  <si>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</si>
  <si>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</si>
  <si>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</si>
  <si>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</si>
  <si>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</si>
  <si>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</si>
  <si>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</si>
  <si>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</si>
  <si>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</si>
  <si>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</si>
  <si>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</si>
  <si>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</si>
  <si>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</si>
  <si>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</si>
  <si>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</si>
  <si>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</si>
  <si>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</si>
  <si>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</si>
  <si>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</si>
  <si>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</si>
  <si>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</si>
  <si>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</si>
  <si>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</si>
  <si>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</si>
  <si>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</si>
  <si>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</si>
  <si>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</si>
  <si>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</si>
  <si>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</si>
  <si>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</si>
  <si>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</si>
  <si>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</si>
  <si>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</si>
  <si>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</si>
  <si>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</si>
  <si>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</si>
  <si>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</si>
  <si>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</si>
  <si>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</si>
  <si>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田野畑村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</si>
  <si>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</si>
  <si>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</si>
  <si>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</si>
  <si>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</si>
  <si>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</si>
  <si>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</si>
  <si>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</si>
  <si>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</si>
  <si>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</si>
  <si>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</si>
  <si>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</si>
  <si>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</si>
  <si>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</si>
  <si>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</si>
  <si>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</si>
  <si>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</si>
  <si>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</si>
  <si>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</si>
  <si>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</si>
  <si>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</si>
  <si>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</si>
  <si>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</si>
  <si>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</si>
  <si>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</si>
  <si>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</si>
  <si>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</si>
  <si>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</si>
  <si>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</si>
  <si>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</si>
  <si>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</si>
  <si>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</si>
  <si>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</si>
  <si>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</si>
  <si>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</si>
  <si>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</si>
  <si>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</si>
  <si>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</si>
  <si>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</si>
  <si>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</si>
  <si>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</si>
  <si>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</si>
  <si>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</si>
  <si>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</si>
  <si>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</si>
  <si>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</si>
  <si>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</si>
  <si>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</si>
  <si>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</si>
  <si>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</si>
  <si>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</si>
  <si>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</si>
  <si>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</si>
  <si>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</si>
  <si>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</si>
  <si>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</si>
  <si>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</si>
  <si>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</si>
  <si>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</si>
  <si>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</si>
  <si>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</si>
  <si>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</si>
  <si>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</si>
  <si>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</si>
  <si>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</si>
  <si>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</si>
  <si>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</si>
  <si>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</si>
  <si>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</si>
  <si>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</si>
  <si>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</si>
  <si>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</si>
  <si>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</si>
  <si>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</si>
  <si>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</si>
  <si>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</si>
  <si>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</si>
  <si>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</si>
  <si>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</si>
  <si>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</si>
  <si>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</si>
  <si>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</si>
  <si>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</si>
  <si>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</si>
  <si>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</si>
  <si>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</si>
  <si>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</si>
  <si>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</si>
  <si>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</si>
  <si>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</si>
  <si>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</si>
  <si>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</si>
  <si>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</si>
  <si>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</si>
  <si>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</si>
  <si>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</si>
  <si>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</si>
  <si>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</si>
  <si>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</si>
  <si>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</si>
  <si>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</si>
  <si>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</si>
  <si>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</si>
  <si>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</si>
  <si>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</si>
  <si>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</si>
  <si>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</si>
  <si>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</si>
  <si>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</si>
  <si>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岩手県田野畑村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</si>
  <si>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</si>
  <si>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</si>
  <si>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</si>
  <si>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</si>
  <si>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</si>
  <si>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</si>
  <si>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</si>
  <si>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</si>
  <si>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</si>
  <si>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</si>
  <si>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</si>
  <si>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</si>
  <si>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</si>
  <si>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</si>
  <si>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</si>
  <si>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</si>
  <si>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</si>
  <si>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</si>
  <si>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</si>
  <si>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</si>
  <si>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</si>
  <si>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</si>
  <si>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</si>
  <si>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</si>
  <si>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</si>
  <si>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</si>
  <si>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</si>
  <si>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</si>
  <si>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</si>
  <si>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</si>
  <si>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</si>
  <si>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</si>
  <si>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</si>
  <si>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</si>
  <si>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</si>
  <si>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</si>
  <si>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</si>
  <si>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</si>
  <si>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</si>
  <si>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</si>
  <si>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</si>
  <si>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</si>
  <si>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</si>
  <si>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</si>
  <si>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</si>
  <si>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</si>
  <si>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</si>
  <si>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</si>
  <si>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</si>
  <si>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</si>
  <si>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</si>
  <si>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</si>
  <si>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</si>
  <si>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</si>
  <si>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</si>
  <si>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</si>
  <si>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</si>
  <si>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</si>
  <si>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</si>
  <si>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</si>
  <si>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</si>
  <si>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</si>
  <si>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</si>
  <si>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</si>
  <si>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</si>
  <si>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</si>
  <si>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</si>
  <si>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</si>
  <si>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</si>
  <si>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</si>
  <si>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</si>
  <si>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</si>
  <si>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</si>
  <si>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</si>
  <si>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</si>
  <si>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</si>
  <si>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</si>
  <si>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</si>
  <si>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</si>
  <si>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</si>
  <si>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</si>
  <si>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</si>
  <si>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</si>
  <si>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</si>
  <si>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</si>
  <si>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</si>
  <si>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</si>
  <si>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</si>
  <si>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</si>
  <si>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</si>
  <si>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</si>
  <si>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</si>
  <si>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</si>
  <si>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</si>
  <si>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</si>
  <si>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</si>
  <si>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</si>
  <si>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</si>
  <si>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</si>
  <si>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</si>
  <si>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</si>
  <si>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</si>
  <si>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</si>
  <si>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</si>
  <si>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</si>
  <si>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</si>
  <si>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</si>
  <si>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</si>
  <si>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</si>
  <si>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</si>
  <si>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</si>
  <si>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</si>
  <si>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</si>
  <si>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</si>
  <si>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</si>
  <si>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</si>
  <si>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</si>
  <si>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</si>
  <si>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</si>
  <si>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</si>
  <si>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</si>
  <si>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</si>
  <si>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</si>
  <si>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</si>
  <si>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</si>
  <si>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</si>
  <si>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</si>
  <si>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</si>
  <si>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</si>
  <si>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</si>
  <si>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</si>
  <si>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</si>
  <si>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</si>
  <si>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</si>
  <si>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</si>
  <si>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</si>
  <si>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</si>
  <si>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</si>
  <si>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</si>
  <si>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</si>
  <si>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</si>
  <si>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</si>
  <si>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</si>
  <si>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</si>
  <si>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</si>
  <si>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</si>
  <si>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</si>
  <si>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</si>
  <si>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</si>
  <si>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</si>
  <si>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岩手県田野畑村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</si>
  <si>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</si>
  <si>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</si>
  <si>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</si>
  <si>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</si>
  <si>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</si>
  <si>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</si>
  <si>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</si>
  <si>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</si>
  <si>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</si>
  <si>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</si>
  <si>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</si>
  <si>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</si>
  <si>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</si>
  <si>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</si>
  <si>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</si>
  <si>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</si>
  <si>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</si>
  <si>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</si>
  <si>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</si>
  <si>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</si>
  <si>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</si>
  <si>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</si>
  <si>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</si>
  <si>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</si>
  <si>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</si>
  <si>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</si>
  <si>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</si>
  <si>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</si>
  <si>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</si>
  <si>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</si>
  <si>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</si>
  <si>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</si>
  <si>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</si>
  <si>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</si>
  <si>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</si>
  <si>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介護保険特別会計（保険事業勘定）</t>
    <phoneticPr fontId="5"/>
  </si>
  <si>
    <t>後期高齢者医療特別会計</t>
    <phoneticPr fontId="5"/>
  </si>
  <si>
    <t>介護保険特別会計（介護サービス事業勘定）</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</si>
  <si>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</si>
  <si>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</si>
  <si>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</si>
  <si>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</si>
  <si>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</si>
  <si>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</si>
  <si>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</si>
  <si>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</si>
  <si>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</si>
  <si>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</si>
  <si>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</si>
  <si>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</si>
  <si>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</si>
  <si>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</si>
  <si>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</si>
  <si>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</si>
  <si>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</si>
  <si>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</si>
  <si>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</si>
  <si>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</si>
  <si>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</si>
  <si>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</si>
  <si>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</si>
  <si>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</si>
  <si>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</si>
  <si>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</si>
  <si>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</si>
  <si>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</si>
  <si>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</si>
  <si>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</si>
  <si>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</si>
  <si>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</si>
  <si>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</si>
  <si>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</si>
  <si>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</si>
  <si>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</si>
  <si>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</si>
  <si>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</si>
  <si>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</si>
  <si>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</si>
  <si>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</si>
  <si>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</si>
  <si>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</si>
  <si>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</si>
  <si>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</si>
  <si>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</si>
  <si>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</si>
  <si>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</si>
  <si>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</si>
  <si>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</si>
  <si>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</si>
  <si>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</si>
  <si>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</si>
  <si>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</si>
  <si>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</si>
  <si>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</si>
  <si>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</si>
  <si>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</si>
  <si>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</si>
  <si>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</si>
  <si>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</si>
  <si>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</si>
  <si>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</si>
  <si>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</si>
  <si>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</si>
  <si>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</si>
  <si>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</si>
  <si>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</si>
  <si>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</si>
  <si>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</si>
  <si>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</si>
  <si>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</si>
  <si>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</si>
  <si>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</si>
  <si>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</si>
  <si>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</si>
  <si>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</si>
  <si>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</si>
  <si>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</si>
  <si>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</si>
  <si>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</si>
  <si>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</si>
  <si>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</si>
  <si>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</si>
  <si>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</si>
  <si>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</si>
  <si>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</si>
  <si>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</si>
  <si>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</si>
  <si>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</si>
  <si>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</si>
  <si>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</si>
  <si>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</si>
  <si>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</si>
  <si>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</si>
  <si>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</si>
  <si>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</si>
  <si>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</si>
  <si>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</si>
  <si>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</si>
  <si>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</si>
  <si>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</si>
  <si>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</si>
  <si>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</si>
  <si>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</si>
  <si>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</si>
  <si>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</si>
  <si>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</si>
  <si>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</si>
  <si>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</si>
  <si>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</si>
  <si>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</si>
  <si>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</si>
  <si>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</si>
  <si>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</si>
  <si>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</si>
  <si>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</si>
  <si>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</si>
  <si>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</si>
  <si>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</si>
  <si>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</si>
  <si>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</si>
  <si>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</si>
  <si>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</si>
  <si>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</si>
  <si>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</si>
  <si>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</si>
  <si>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</si>
  <si>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</si>
  <si>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</si>
  <si>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</si>
  <si>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</si>
  <si>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</si>
  <si>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</si>
  <si>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</si>
  <si>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</si>
  <si>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</si>
  <si>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</si>
  <si>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3.08</t>
  </si>
  <si>
    <t>▲ 51.57</t>
  </si>
  <si>
    <t>一般会計</t>
  </si>
  <si>
    <t>国民健康保険特別会計（事業勘定）</t>
  </si>
  <si>
    <t>介護保険特別会計（保険事業勘定）</t>
  </si>
  <si>
    <t>簡易水道事業会計</t>
  </si>
  <si>
    <t>下水道事業会計</t>
  </si>
  <si>
    <t>国民健康保険特別会計（直営診療施設勘定）</t>
  </si>
  <si>
    <t>後期高齢者医療特別会計</t>
  </si>
  <si>
    <t>介護保険特別会計（介護サービス事業勘定）</t>
  </si>
  <si>
    <t>その他会計（赤字）</t>
  </si>
  <si>
    <t>その他会計（黒字）</t>
  </si>
  <si>
    <t>R02</t>
    <phoneticPr fontId="5"/>
  </si>
  <si>
    <t>R03</t>
    <phoneticPr fontId="5"/>
  </si>
  <si>
    <t>R04</t>
    <phoneticPr fontId="5"/>
  </si>
  <si>
    <t>R05</t>
    <phoneticPr fontId="5"/>
  </si>
  <si>
    <t>R06</t>
    <phoneticPr fontId="5"/>
  </si>
  <si>
    <t>田野畑村産業開発公社</t>
    <rPh sb="0" eb="4">
      <t>タノハタムラ</t>
    </rPh>
    <rPh sb="4" eb="10">
      <t>サンギョウカイハツコウシャ</t>
    </rPh>
    <phoneticPr fontId="2"/>
  </si>
  <si>
    <t>陸中たのはた</t>
    <rPh sb="0" eb="2">
      <t>リクチュウ</t>
    </rPh>
    <phoneticPr fontId="2"/>
  </si>
  <si>
    <t>サンマッシュ田野畑</t>
    <rPh sb="6" eb="9">
      <t>タノハタ</t>
    </rPh>
    <phoneticPr fontId="2"/>
  </si>
  <si>
    <t>-</t>
    <phoneticPr fontId="2"/>
  </si>
  <si>
    <t>〇</t>
    <phoneticPr fontId="2"/>
  </si>
  <si>
    <t>宮古地区広域行政組合（一般会計）</t>
    <phoneticPr fontId="2"/>
  </si>
  <si>
    <t>岩手県市町村総合事務組合（一般会計）</t>
    <phoneticPr fontId="2"/>
  </si>
  <si>
    <t>岩手県市町村総合事務組合（交通災害共済事業特別会計）</t>
    <phoneticPr fontId="2"/>
  </si>
  <si>
    <t>岩手県後期高齢者医療広域連合（一般会計）</t>
    <phoneticPr fontId="2"/>
  </si>
  <si>
    <t>岩手県後期高齢者医療広域連合（後期高齢者医療特別会計）</t>
    <phoneticPr fontId="2"/>
  </si>
  <si>
    <t>庁舎及び公共施設整備基金</t>
    <rPh sb="0" eb="2">
      <t>チョウシャ</t>
    </rPh>
    <rPh sb="2" eb="3">
      <t>オヨ</t>
    </rPh>
    <rPh sb="4" eb="8">
      <t>コウキョウシセツ</t>
    </rPh>
    <rPh sb="8" eb="12">
      <t>セイビキキン</t>
    </rPh>
    <phoneticPr fontId="5"/>
  </si>
  <si>
    <t>ふるさと基金</t>
    <rPh sb="4" eb="6">
      <t>キキン</t>
    </rPh>
    <phoneticPr fontId="5"/>
  </si>
  <si>
    <t>田野畑むらづくり基金</t>
    <rPh sb="0" eb="3">
      <t>タノハタ</t>
    </rPh>
    <rPh sb="8" eb="10">
      <t>キキン</t>
    </rPh>
    <phoneticPr fontId="5"/>
  </si>
  <si>
    <t>東日本大震災災害復興基金</t>
    <rPh sb="0" eb="3">
      <t>ヒガシニホン</t>
    </rPh>
    <rPh sb="3" eb="6">
      <t>ダイシンサイ</t>
    </rPh>
    <rPh sb="6" eb="8">
      <t>サイガイ</t>
    </rPh>
    <rPh sb="8" eb="10">
      <t>フッコウ</t>
    </rPh>
    <rPh sb="10" eb="12">
      <t>キキン</t>
    </rPh>
    <phoneticPr fontId="5"/>
  </si>
  <si>
    <t>福祉基金</t>
    <rPh sb="0" eb="2">
      <t>フクシ</t>
    </rPh>
    <rPh sb="2" eb="4">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</si>
</sst>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4CF1-4885-9B70-46A432A0178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965213</c:v>
                </c:pt>
                <c:pt idx="1">
                  <c:v>300222</c:v>
                </c:pt>
                <c:pt idx="2">
                  <c:v>114079</c:v>
                </c:pt>
                <c:pt idx="3">
                  <c:v>138454</c:v>
                </c:pt>
                <c:pt idx="4">
                  <c:v>118107</c:v>
                </c:pt>
              </c:numCache>
            </c:numRef>
          </c:val>
          <c:smooth val="0"/>
          <c:extLst>
            <c:ext xmlns:c16="http://schemas.microsoft.com/office/drawing/2014/chart" uri="{C3380CC4-5D6E-409C-BE32-E72D297353CC}">
              <c16:uniqueId val="{00000001-4CF1-4885-9B70-46A432A0178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25.57</c:v>
                </c:pt>
                <c:pt idx="1">
                  <c:v>6.49</c:v>
                </c:pt>
                <c:pt idx="2">
                  <c:v>6.63</c:v>
                </c:pt>
                <c:pt idx="3">
                  <c:v>5.54</c:v>
                </c:pt>
                <c:pt idx="4">
                  <c:v>6.17</c:v>
                </c:pt>
              </c:numCache>
            </c:numRef>
          </c:val>
          <c:extLst>
            <c:ext xmlns:c16="http://schemas.microsoft.com/office/drawing/2014/chart" uri="{C3380CC4-5D6E-409C-BE32-E72D297353CC}">
              <c16:uniqueId val="{00000000-205C-4A7F-9F10-9F7CB4B211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89.54</c:v>
                </c:pt>
                <c:pt idx="1">
                  <c:v>98.55</c:v>
                </c:pt>
                <c:pt idx="2">
                  <c:v>130.4</c:v>
                </c:pt>
                <c:pt idx="3">
                  <c:v>79.22</c:v>
                </c:pt>
                <c:pt idx="4">
                  <c:v>77.48</c:v>
                </c:pt>
              </c:numCache>
            </c:numRef>
          </c:val>
          <c:extLst>
            <c:ext xmlns:c16="http://schemas.microsoft.com/office/drawing/2014/chart" uri="{C3380CC4-5D6E-409C-BE32-E72D297353CC}">
              <c16:uniqueId val="{00000001-205C-4A7F-9F10-9F7CB4B2117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16.82</c:v>
                </c:pt>
                <c:pt idx="1">
                  <c:v>-3.08</c:v>
                </c:pt>
                <c:pt idx="2">
                  <c:v>29.97</c:v>
                </c:pt>
                <c:pt idx="3">
                  <c:v>-51.57</c:v>
                </c:pt>
                <c:pt idx="4">
                  <c:v>1.99</c:v>
                </c:pt>
              </c:numCache>
            </c:numRef>
          </c:val>
          <c:smooth val="0"/>
          <c:extLst>
            <c:ext xmlns:c16="http://schemas.microsoft.com/office/drawing/2014/chart" uri="{C3380CC4-5D6E-409C-BE32-E72D297353CC}">
              <c16:uniqueId val="{00000002-205C-4A7F-9F10-9F7CB4B2117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1.1299999999999999</c:v>
                </c:pt>
                <c:pt idx="8">
                  <c:v>0</c:v>
                </c:pt>
                <c:pt idx="9">
                  <c:v>0</c:v>
                </c:pt>
              </c:numCache>
            </c:numRef>
          </c:val>
          <c:extLst>
            <c:ext xmlns:c16="http://schemas.microsoft.com/office/drawing/2014/chart" uri="{C3380CC4-5D6E-409C-BE32-E72D297353CC}">
              <c16:uniqueId val="{00000000-92EC-4DD0-BAC3-8A91D76B66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EC-4DD0-BAC3-8A91D76B66D9}"/>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2EC-4DD0-BAC3-8A91D76B66D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2EC-4DD0-BAC3-8A91D76B66D9}"/>
            </c:ext>
          </c:extLst>
        </c:ser>
        <c:ser>
          <c:idx val="4"/>
          <c:order val="4"/>
          <c:tx>
            <c:strRef>
              <c:f>データシート!$A$31</c:f>
              <c:strCache>
                <c:ptCount val="1"/>
                <c:pt idx="0">
                  <c:v>国民健康保険特別会計（直営診療施設勘定）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0.54</c:v>
                </c:pt>
                <c:pt idx="4">
                  <c:v>#N/A</c:v>
                </c:pt>
                <c:pt idx="5">
                  <c:v>7.0000000000000007E-2</c:v>
                </c:pt>
                <c:pt idx="6">
                  <c:v>#N/A</c:v>
                </c:pt>
                <c:pt idx="7">
                  <c:v>0</c:v>
                </c:pt>
                <c:pt idx="8">
                  <c:v>#N/A</c:v>
                </c:pt>
                <c:pt idx="9">
                  <c:v>0</c:v>
                </c:pt>
              </c:numCache>
            </c:numRef>
          </c:val>
          <c:extLst>
            <c:ext xmlns:c16="http://schemas.microsoft.com/office/drawing/2014/chart" uri="{C3380CC4-5D6E-409C-BE32-E72D297353CC}">
              <c16:uniqueId val="{00000004-92EC-4DD0-BAC3-8A91D76B66D9}"/>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0.34</c:v>
                </c:pt>
              </c:numCache>
            </c:numRef>
          </c:val>
          <c:extLst>
            <c:ext xmlns:c16="http://schemas.microsoft.com/office/drawing/2014/chart" uri="{C3380CC4-5D6E-409C-BE32-E72D297353CC}">
              <c16:uniqueId val="{00000005-92EC-4DD0-BAC3-8A91D76B66D9}"/>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0.54</c:v>
                </c:pt>
              </c:numCache>
            </c:numRef>
          </c:val>
          <c:extLst>
            <c:ext xmlns:c16="http://schemas.microsoft.com/office/drawing/2014/chart" uri="{C3380CC4-5D6E-409C-BE32-E72D297353CC}">
              <c16:uniqueId val="{00000006-92EC-4DD0-BAC3-8A91D76B66D9}"/>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0.32</c:v>
                </c:pt>
                <c:pt idx="2">
                  <c:v>#N/A</c:v>
                </c:pt>
                <c:pt idx="3">
                  <c:v>0.28999999999999998</c:v>
                </c:pt>
                <c:pt idx="4">
                  <c:v>#N/A</c:v>
                </c:pt>
                <c:pt idx="5">
                  <c:v>0.66</c:v>
                </c:pt>
                <c:pt idx="6">
                  <c:v>#N/A</c:v>
                </c:pt>
                <c:pt idx="7">
                  <c:v>0.28000000000000003</c:v>
                </c:pt>
                <c:pt idx="8">
                  <c:v>#N/A</c:v>
                </c:pt>
                <c:pt idx="9">
                  <c:v>1.54</c:v>
                </c:pt>
              </c:numCache>
            </c:numRef>
          </c:val>
          <c:extLst>
            <c:ext xmlns:c16="http://schemas.microsoft.com/office/drawing/2014/chart" uri="{C3380CC4-5D6E-409C-BE32-E72D297353CC}">
              <c16:uniqueId val="{00000007-92EC-4DD0-BAC3-8A91D76B66D9}"/>
            </c:ext>
          </c:extLst>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3.31</c:v>
                </c:pt>
                <c:pt idx="2">
                  <c:v>#N/A</c:v>
                </c:pt>
                <c:pt idx="3">
                  <c:v>2.97</c:v>
                </c:pt>
                <c:pt idx="4">
                  <c:v>#N/A</c:v>
                </c:pt>
                <c:pt idx="5">
                  <c:v>3.08</c:v>
                </c:pt>
                <c:pt idx="6">
                  <c:v>#N/A</c:v>
                </c:pt>
                <c:pt idx="7">
                  <c:v>3.54</c:v>
                </c:pt>
                <c:pt idx="8">
                  <c:v>#N/A</c:v>
                </c:pt>
                <c:pt idx="9">
                  <c:v>3.7</c:v>
                </c:pt>
              </c:numCache>
            </c:numRef>
          </c:val>
          <c:extLst>
            <c:ext xmlns:c16="http://schemas.microsoft.com/office/drawing/2014/chart" uri="{C3380CC4-5D6E-409C-BE32-E72D297353CC}">
              <c16:uniqueId val="{00000008-92EC-4DD0-BAC3-8A91D76B66D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28.49</c:v>
                </c:pt>
                <c:pt idx="2">
                  <c:v>#N/A</c:v>
                </c:pt>
                <c:pt idx="3">
                  <c:v>6.49</c:v>
                </c:pt>
                <c:pt idx="4">
                  <c:v>#N/A</c:v>
                </c:pt>
                <c:pt idx="5">
                  <c:v>6.62</c:v>
                </c:pt>
                <c:pt idx="6">
                  <c:v>#N/A</c:v>
                </c:pt>
                <c:pt idx="7">
                  <c:v>5.53</c:v>
                </c:pt>
                <c:pt idx="8">
                  <c:v>#N/A</c:v>
                </c:pt>
                <c:pt idx="9">
                  <c:v>6.17</c:v>
                </c:pt>
              </c:numCache>
            </c:numRef>
          </c:val>
          <c:extLst>
            <c:ext xmlns:c16="http://schemas.microsoft.com/office/drawing/2014/chart" uri="{C3380CC4-5D6E-409C-BE32-E72D297353CC}">
              <c16:uniqueId val="{00000009-92EC-4DD0-BAC3-8A91D76B66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368</c:v>
                </c:pt>
                <c:pt idx="5">
                  <c:v>353</c:v>
                </c:pt>
                <c:pt idx="8">
                  <c:v>356</c:v>
                </c:pt>
                <c:pt idx="11">
                  <c:v>382</c:v>
                </c:pt>
                <c:pt idx="14">
                  <c:v>440</c:v>
                </c:pt>
              </c:numCache>
            </c:numRef>
          </c:val>
          <c:extLst>
            <c:ext xmlns:c16="http://schemas.microsoft.com/office/drawing/2014/chart" uri="{C3380CC4-5D6E-409C-BE32-E72D297353CC}">
              <c16:uniqueId val="{00000000-E664-46FE-B52C-A426306517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64-46FE-B52C-A426306517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21</c:v>
                </c:pt>
                <c:pt idx="3">
                  <c:v>20</c:v>
                </c:pt>
                <c:pt idx="6">
                  <c:v>20</c:v>
                </c:pt>
                <c:pt idx="9">
                  <c:v>19</c:v>
                </c:pt>
                <c:pt idx="12">
                  <c:v>18</c:v>
                </c:pt>
              </c:numCache>
            </c:numRef>
          </c:val>
          <c:extLst>
            <c:ext xmlns:c16="http://schemas.microsoft.com/office/drawing/2014/chart" uri="{C3380CC4-5D6E-409C-BE32-E72D297353CC}">
              <c16:uniqueId val="{00000002-E664-46FE-B52C-A426306517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3-E664-46FE-B52C-A426306517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42</c:v>
                </c:pt>
                <c:pt idx="3">
                  <c:v>43</c:v>
                </c:pt>
                <c:pt idx="6">
                  <c:v>48</c:v>
                </c:pt>
                <c:pt idx="9">
                  <c:v>60</c:v>
                </c:pt>
                <c:pt idx="12">
                  <c:v>83</c:v>
                </c:pt>
              </c:numCache>
            </c:numRef>
          </c:val>
          <c:extLst>
            <c:ext xmlns:c16="http://schemas.microsoft.com/office/drawing/2014/chart" uri="{C3380CC4-5D6E-409C-BE32-E72D297353CC}">
              <c16:uniqueId val="{00000004-E664-46FE-B52C-A426306517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64-46FE-B52C-A426306517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64-46FE-B52C-A426306517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467</c:v>
                </c:pt>
                <c:pt idx="3">
                  <c:v>453</c:v>
                </c:pt>
                <c:pt idx="6">
                  <c:v>476</c:v>
                </c:pt>
                <c:pt idx="9">
                  <c:v>520</c:v>
                </c:pt>
                <c:pt idx="12">
                  <c:v>567</c:v>
                </c:pt>
              </c:numCache>
            </c:numRef>
          </c:val>
          <c:extLst>
            <c:ext xmlns:c16="http://schemas.microsoft.com/office/drawing/2014/chart" uri="{C3380CC4-5D6E-409C-BE32-E72D297353CC}">
              <c16:uniqueId val="{00000007-E664-46FE-B52C-A426306517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163</c:v>
                </c:pt>
                <c:pt idx="2">
                  <c:v>#N/A</c:v>
                </c:pt>
                <c:pt idx="3">
                  <c:v>#N/A</c:v>
                </c:pt>
                <c:pt idx="4">
                  <c:v>164</c:v>
                </c:pt>
                <c:pt idx="5">
                  <c:v>#N/A</c:v>
                </c:pt>
                <c:pt idx="6">
                  <c:v>#N/A</c:v>
                </c:pt>
                <c:pt idx="7">
                  <c:v>189</c:v>
                </c:pt>
                <c:pt idx="8">
                  <c:v>#N/A</c:v>
                </c:pt>
                <c:pt idx="9">
                  <c:v>#N/A</c:v>
                </c:pt>
                <c:pt idx="10">
                  <c:v>218</c:v>
                </c:pt>
                <c:pt idx="11">
                  <c:v>#N/A</c:v>
                </c:pt>
                <c:pt idx="12">
                  <c:v>#N/A</c:v>
                </c:pt>
                <c:pt idx="13">
                  <c:v>228</c:v>
                </c:pt>
                <c:pt idx="14">
                  <c:v>#N/A</c:v>
                </c:pt>
              </c:numCache>
            </c:numRef>
          </c:val>
          <c:smooth val="0"/>
          <c:extLst>
            <c:ext xmlns:c16="http://schemas.microsoft.com/office/drawing/2014/chart" uri="{C3380CC4-5D6E-409C-BE32-E72D297353CC}">
              <c16:uniqueId val="{00000008-E664-46FE-B52C-A426306517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4160</c:v>
                </c:pt>
                <c:pt idx="5">
                  <c:v>4093</c:v>
                </c:pt>
                <c:pt idx="8">
                  <c:v>3966</c:v>
                </c:pt>
                <c:pt idx="11">
                  <c:v>3842</c:v>
                </c:pt>
                <c:pt idx="14">
                  <c:v>3616</c:v>
                </c:pt>
              </c:numCache>
            </c:numRef>
          </c:val>
          <c:extLst>
            <c:ext xmlns:c16="http://schemas.microsoft.com/office/drawing/2014/chart" uri="{C3380CC4-5D6E-409C-BE32-E72D297353CC}">
              <c16:uniqueId val="{00000000-4737-487C-A149-1D2A2C043F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155</c:v>
                </c:pt>
                <c:pt idx="5">
                  <c:v>144</c:v>
                </c:pt>
                <c:pt idx="8">
                  <c:v>133</c:v>
                </c:pt>
                <c:pt idx="11">
                  <c:v>122</c:v>
                </c:pt>
                <c:pt idx="14">
                  <c:v>111</c:v>
                </c:pt>
              </c:numCache>
            </c:numRef>
          </c:val>
          <c:extLst>
            <c:ext xmlns:c16="http://schemas.microsoft.com/office/drawing/2014/chart" uri="{C3380CC4-5D6E-409C-BE32-E72D297353CC}">
              <c16:uniqueId val="{00000001-4737-487C-A149-1D2A2C043F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3369</c:v>
                </c:pt>
                <c:pt idx="5">
                  <c:v>3598</c:v>
                </c:pt>
                <c:pt idx="8">
                  <c:v>4341</c:v>
                </c:pt>
                <c:pt idx="11">
                  <c:v>3889</c:v>
                </c:pt>
                <c:pt idx="14">
                  <c:v>3914</c:v>
                </c:pt>
              </c:numCache>
            </c:numRef>
          </c:val>
          <c:extLst>
            <c:ext xmlns:c16="http://schemas.microsoft.com/office/drawing/2014/chart" uri="{C3380CC4-5D6E-409C-BE32-E72D297353CC}">
              <c16:uniqueId val="{00000002-4737-487C-A149-1D2A2C043F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37-487C-A149-1D2A2C043F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37-487C-A149-1D2A2C043F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524</c:v>
                </c:pt>
                <c:pt idx="3">
                  <c:v>478</c:v>
                </c:pt>
                <c:pt idx="6">
                  <c:v>413</c:v>
                </c:pt>
                <c:pt idx="9">
                  <c:v>70</c:v>
                </c:pt>
                <c:pt idx="12">
                  <c:v>22</c:v>
                </c:pt>
              </c:numCache>
            </c:numRef>
          </c:val>
          <c:extLst>
            <c:ext xmlns:c16="http://schemas.microsoft.com/office/drawing/2014/chart" uri="{C3380CC4-5D6E-409C-BE32-E72D297353CC}">
              <c16:uniqueId val="{00000005-4737-487C-A149-1D2A2C043F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293</c:v>
                </c:pt>
                <c:pt idx="3">
                  <c:v>302</c:v>
                </c:pt>
                <c:pt idx="6">
                  <c:v>332</c:v>
                </c:pt>
                <c:pt idx="9">
                  <c:v>340</c:v>
                </c:pt>
                <c:pt idx="12">
                  <c:v>326</c:v>
                </c:pt>
              </c:numCache>
            </c:numRef>
          </c:val>
          <c:extLst>
            <c:ext xmlns:c16="http://schemas.microsoft.com/office/drawing/2014/chart" uri="{C3380CC4-5D6E-409C-BE32-E72D297353CC}">
              <c16:uniqueId val="{00000006-4737-487C-A149-1D2A2C043F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c:v>
                </c:pt>
                <c:pt idx="3">
                  <c:v>3</c:v>
                </c:pt>
                <c:pt idx="6">
                  <c:v>2</c:v>
                </c:pt>
                <c:pt idx="9">
                  <c:v>1</c:v>
                </c:pt>
                <c:pt idx="12">
                  <c:v>1</c:v>
                </c:pt>
              </c:numCache>
            </c:numRef>
          </c:val>
          <c:extLst>
            <c:ext xmlns:c16="http://schemas.microsoft.com/office/drawing/2014/chart" uri="{C3380CC4-5D6E-409C-BE32-E72D297353CC}">
              <c16:uniqueId val="{00000007-4737-487C-A149-1D2A2C043F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688</c:v>
                </c:pt>
                <c:pt idx="3">
                  <c:v>664</c:v>
                </c:pt>
                <c:pt idx="6">
                  <c:v>654</c:v>
                </c:pt>
                <c:pt idx="9">
                  <c:v>712</c:v>
                </c:pt>
                <c:pt idx="12">
                  <c:v>716</c:v>
                </c:pt>
              </c:numCache>
            </c:numRef>
          </c:val>
          <c:extLst>
            <c:ext xmlns:c16="http://schemas.microsoft.com/office/drawing/2014/chart" uri="{C3380CC4-5D6E-409C-BE32-E72D297353CC}">
              <c16:uniqueId val="{00000008-4737-487C-A149-1D2A2C043F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75</c:v>
                </c:pt>
                <c:pt idx="3">
                  <c:v>60</c:v>
                </c:pt>
                <c:pt idx="6">
                  <c:v>45</c:v>
                </c:pt>
                <c:pt idx="9">
                  <c:v>31</c:v>
                </c:pt>
                <c:pt idx="12">
                  <c:v>15</c:v>
                </c:pt>
              </c:numCache>
            </c:numRef>
          </c:val>
          <c:extLst>
            <c:ext xmlns:c16="http://schemas.microsoft.com/office/drawing/2014/chart" uri="{C3380CC4-5D6E-409C-BE32-E72D297353CC}">
              <c16:uniqueId val="{00000009-4737-487C-A149-1D2A2C043F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5397</c:v>
                </c:pt>
                <c:pt idx="3">
                  <c:v>5461</c:v>
                </c:pt>
                <c:pt idx="6">
                  <c:v>5269</c:v>
                </c:pt>
                <c:pt idx="9">
                  <c:v>5028</c:v>
                </c:pt>
                <c:pt idx="12">
                  <c:v>4750</c:v>
                </c:pt>
              </c:numCache>
            </c:numRef>
          </c:val>
          <c:extLst>
            <c:ext xmlns:c16="http://schemas.microsoft.com/office/drawing/2014/chart" uri="{C3380CC4-5D6E-409C-BE32-E72D297353CC}">
              <c16:uniqueId val="{0000000A-4737-487C-A149-1D2A2C043F0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737-487C-A149-1D2A2C043F0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3071</c:v>
                </c:pt>
                <c:pt idx="1">
                  <c:v>1875</c:v>
                </c:pt>
                <c:pt idx="2">
                  <c:v>1903</c:v>
                </c:pt>
              </c:numCache>
            </c:numRef>
          </c:val>
          <c:extLst>
            <c:ext xmlns:c16="http://schemas.microsoft.com/office/drawing/2014/chart" uri="{C3380CC4-5D6E-409C-BE32-E72D297353CC}">
              <c16:uniqueId val="{00000000-0403-4A4A-A573-7CF60B54532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92</c:v>
                </c:pt>
                <c:pt idx="1">
                  <c:v>92</c:v>
                </c:pt>
                <c:pt idx="2">
                  <c:v>94</c:v>
                </c:pt>
              </c:numCache>
            </c:numRef>
          </c:val>
          <c:extLst>
            <c:ext xmlns:c16="http://schemas.microsoft.com/office/drawing/2014/chart" uri="{C3380CC4-5D6E-409C-BE32-E72D297353CC}">
              <c16:uniqueId val="{00000001-0403-4A4A-A573-7CF60B54532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1811</c:v>
                </c:pt>
                <c:pt idx="1">
                  <c:v>2328</c:v>
                </c:pt>
                <c:pt idx="2">
                  <c:v>2333</c:v>
                </c:pt>
              </c:numCache>
            </c:numRef>
          </c:val>
          <c:extLst>
            <c:ext xmlns:c16="http://schemas.microsoft.com/office/drawing/2014/chart" uri="{C3380CC4-5D6E-409C-BE32-E72D297353CC}">
              <c16:uniqueId val="{00000002-0403-4A4A-A573-7CF60B54532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岩手県田野畑村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実質公債費比率の分子は、ほぼ横ばいで推移していたが、令和６年度は前年度に比べて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百万円の増となっている。これは、令和２年度に発行した道の駅たのはた整備事業などに伴う過疎対策事業債の元金の償還が始まったためである。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元利償還金の割合が高いが、これは過去の施設整備に伴う地方債元利償還金が多額になっているためである。ただし、可能なかぎり財源的に有利な地方債の発行に努めており、算入公債費等の額も高く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岩手県田野畑村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令和２年度に大規模投資事業を実施するため、多額の地方債を発行し、一般会計等に係る地方債残高が増加したが、令和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年度に引き続き令和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年度もプライマリーバランスの均衡に留意し、地方債の発行額を抑制したことにより、一般会計等に係る地方債の現在高が減少し、将来負担額が減少した。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将来負担額のうち、一般会計等に係る地方債の現在高の割合が最も高いが、可能なかぎり財源的に有利な地方債の発行に努めているため、基準財政需要額算入見込額の割合が高く、また充当可能基金も一定額を確保しているため、将来負担比率の分子は引き続きマイナスの水準を維持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岩手県田野畑村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・令和６年度末の基金残高は普通会計で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4,331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百万円となり、前年度から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・財政調整基金に法定積立分として決算剰余金の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に当たる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百万円を積み立てたことなどによるものである。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・各基金の目的に沿って一定額を積み立てることとしているが、財政調整基金については中長期財政見通しで</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予測される令和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年度以降の財源不足に対応するためできる限り積み増しを行うこととしているほか、庁舎</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及び公共施設整備基金については老朽化した役場庁舎の建替えなどに向けて今後数年をかけて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程度を積み立てていくこととしている。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・庁舎及び公共施設整備基金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庁舎及び公共施設の整備に要する経費の財源に充てる。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・ふるさと基金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個性豊かな魅力ある地域づくり事業に要する経費の財源に充てる。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・田野畑むらづくり基金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個性豊かで活力があり、安心して暮らせるむらづくりに要する経費の財源に充てる。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・東日本大震災災害復興基金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東日本大震災に係る災害復興事業等に要する経費の財源に充てる。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・福祉基金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高齢者等の保健福祉の向上に要する経費の財源に充てる。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・田野畑むらづくり基金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ふるさと納税の増加により、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百万円の増加となっている。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・各基金の目的に沿って一定額を積み立てることとしているが、庁舎及び公共施設整備基金については老朽化</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した役場庁舎の建替えなどに向けて今後数年をかけて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百万円程度を積み立てていくこととしている。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・令和６年度末の基金残高は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百万円で、前年度から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・法定積立分として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百万円を積み立て、財源補てん分、震災復興特別交付税分として</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百万円を取り崩したことによるものである。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・災害等の不測の財政需要に備えるため標準財政規模の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％を目途に積み立てることとしているほか、中長期財</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政見通しで予測される令和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年度以降の財源不足に対応するためできる限り積み増しを行うこととしている。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・令和６年度末の基金残高は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百万円で、前年度からほぼ横ばいとなっている。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・通常分、災害援護資金貸付金償還金、災害公営住宅の売り払い分などとして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百万円を積み立て、</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過去の漁港施設整備に係る地方債の償還財源などとして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百万円を取り崩したことによるものである。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・県の地方債償還費補助金など制度化されたものを中心に積み立てを行うこととしている。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岩手県田野畑村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2,888
2,855
156.19
3,890,333
3,648,352
151,667
2,456,891
4,750,199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疎化による人口減少などにより財政力が弱く、類似団体平均を下回っている。過去の施設整備に伴う地方債が指数を押し下げる要因となっているので、プライマリーバランスの均衡に留意しながら、必要最小限の施設整備を基本とし、新規発行地方債の抑制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115358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115358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％で類似団体平均（</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％）を上回っている。歳出において、人件費の増（対前年度＋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53,655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千円）や公債費の増（＋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46,879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千円）などによる経常的な一般財源支出が増加したため、前年度から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過去の施設整備に伴う公債費（</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％）が比率を押し上げる要因となっているので、プライマリーバランスの均衡に留意しながら、必要最小限の施設整備を基本とし、新規発行地方債の抑制に取り組む。</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65</xdr:row>
      <xdr:rowOff>153458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53470"/>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52917</xdr:rowOff>
    </xdr:from>
    <xdr:to>
      <xdr:col>19</xdr:col>
      <xdr:colOff>133350</xdr:colOff>
      <xdr:row>65</xdr:row>
      <xdr:rowOff>109220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9716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83608</xdr:rowOff>
    </xdr:from>
    <xdr:to>
      <xdr:col>15</xdr:col>
      <xdr:colOff>82550</xdr:colOff>
      <xdr:row>65</xdr:row>
      <xdr:rowOff>52917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56408"/>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83608</xdr:rowOff>
    </xdr:from>
    <xdr:to>
      <xdr:col>11</xdr:col>
      <xdr:colOff>31750</xdr:colOff>
      <xdr:row>64</xdr:row>
      <xdr:rowOff>143933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564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102658</xdr:rowOff>
    </xdr:from>
    <xdr:to>
      <xdr:col>23</xdr:col>
      <xdr:colOff>184150</xdr:colOff>
      <xdr:row>66</xdr:row>
      <xdr:rowOff>32808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74735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1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2117</xdr:rowOff>
    </xdr:from>
    <xdr:to>
      <xdr:col>15</xdr:col>
      <xdr:colOff>133350</xdr:colOff>
      <xdr:row>65</xdr:row>
      <xdr:rowOff>103717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88494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32808</xdr:rowOff>
    </xdr:from>
    <xdr:to>
      <xdr:col>11</xdr:col>
      <xdr:colOff>82550</xdr:colOff>
      <xdr:row>64</xdr:row>
      <xdr:rowOff>134408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119185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93133</xdr:rowOff>
    </xdr:from>
    <xdr:to>
      <xdr:col>7</xdr:col>
      <xdr:colOff>31750</xdr:colOff>
      <xdr:row>65</xdr:row>
      <xdr:rowOff>23283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8060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[459,311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459,311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円で類似団体平均（</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581,812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円）を下回っている。前年度から減少した理由は、道路除排雪業務に係る維持補修費の減（▲</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74,358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千円）によるものである。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977</xdr:rowOff>
    </xdr:from>
    <xdr:to>
      <xdr:col>23</xdr:col>
      <xdr:colOff>133350</xdr:colOff>
      <xdr:row>82</xdr:row>
      <xdr:rowOff>6984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59877"/>
          <a:ext cx="838200" cy="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162654</xdr:rowOff>
    </xdr:from>
    <xdr:to>
      <xdr:col>19</xdr:col>
      <xdr:colOff>133350</xdr:colOff>
      <xdr:row>82</xdr:row>
      <xdr:rowOff>6984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50104"/>
          <a:ext cx="889000" cy="1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155273</xdr:rowOff>
    </xdr:from>
    <xdr:to>
      <xdr:col>15</xdr:col>
      <xdr:colOff>82550</xdr:colOff>
      <xdr:row>81</xdr:row>
      <xdr:rowOff>162654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42723"/>
          <a:ext cx="8890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155273</xdr:rowOff>
    </xdr:from>
    <xdr:to>
      <xdr:col>11</xdr:col>
      <xdr:colOff>31750</xdr:colOff>
      <xdr:row>81</xdr:row>
      <xdr:rowOff>157240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042723"/>
          <a:ext cx="8890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121627</xdr:rowOff>
    </xdr:from>
    <xdr:to>
      <xdr:col>23</xdr:col>
      <xdr:colOff>184150</xdr:colOff>
      <xdr:row>82</xdr:row>
      <xdr:rowOff>51777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0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42904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3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127634</xdr:rowOff>
    </xdr:from>
    <xdr:to>
      <xdr:col>19</xdr:col>
      <xdr:colOff>184150</xdr:colOff>
      <xdr:row>82</xdr:row>
      <xdr:rowOff>57784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1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67961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8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111854</xdr:rowOff>
    </xdr:from>
    <xdr:to>
      <xdr:col>15</xdr:col>
      <xdr:colOff>133350</xdr:colOff>
      <xdr:row>82</xdr:row>
      <xdr:rowOff>42004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9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6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104473</xdr:rowOff>
    </xdr:from>
    <xdr:to>
      <xdr:col>11</xdr:col>
      <xdr:colOff>82550</xdr:colOff>
      <xdr:row>82</xdr:row>
      <xdr:rowOff>34623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9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44800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6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106440</xdr:rowOff>
    </xdr:from>
    <xdr:to>
      <xdr:col>7</xdr:col>
      <xdr:colOff>31750</xdr:colOff>
      <xdr:row>82</xdr:row>
      <xdr:rowOff>36590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46767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6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88.8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ポイントで類似団体平均（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95.6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ポイント）を下回っている。今後も民間給与や地域性などを考慮しながら給与費の適正水準の確保に努める。</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43687</xdr:rowOff>
    </xdr:from>
    <xdr:to>
      <xdr:col>81</xdr:col>
      <xdr:colOff>44450</xdr:colOff>
      <xdr:row>86</xdr:row>
      <xdr:rowOff>125730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88387"/>
          <a:ext cx="838200" cy="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125730</xdr:rowOff>
    </xdr:from>
    <xdr:to>
      <xdr:col>77</xdr:col>
      <xdr:colOff>44450</xdr:colOff>
      <xdr:row>87</xdr:row>
      <xdr:rowOff>7365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70430"/>
          <a:ext cx="889000" cy="5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91948</xdr:rowOff>
    </xdr:from>
    <xdr:to>
      <xdr:col>72</xdr:col>
      <xdr:colOff>203200</xdr:colOff>
      <xdr:row>87</xdr:row>
      <xdr:rowOff>7365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36648"/>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24385</xdr:rowOff>
    </xdr:from>
    <xdr:to>
      <xdr:col>68</xdr:col>
      <xdr:colOff>152400</xdr:colOff>
      <xdr:row>86</xdr:row>
      <xdr:rowOff>91948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769085"/>
          <a:ext cx="889000" cy="6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164337</xdr:rowOff>
    </xdr:from>
    <xdr:to>
      <xdr:col>81</xdr:col>
      <xdr:colOff>95250</xdr:colOff>
      <xdr:row>86</xdr:row>
      <xdr:rowOff>94487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3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9414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8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74930</xdr:rowOff>
    </xdr:from>
    <xdr:to>
      <xdr:col>77</xdr:col>
      <xdr:colOff>95250</xdr:colOff>
      <xdr:row>87</xdr:row>
      <xdr:rowOff>5080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15257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58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128015</xdr:rowOff>
    </xdr:from>
    <xdr:to>
      <xdr:col>73</xdr:col>
      <xdr:colOff>44450</xdr:colOff>
      <xdr:row>87</xdr:row>
      <xdr:rowOff>58165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7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68342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4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41148</xdr:rowOff>
    </xdr:from>
    <xdr:to>
      <xdr:col>68</xdr:col>
      <xdr:colOff>203200</xdr:colOff>
      <xdr:row>86</xdr:row>
      <xdr:rowOff>142748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8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152925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5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145035</xdr:rowOff>
    </xdr:from>
    <xdr:to>
      <xdr:col>64</xdr:col>
      <xdr:colOff>152400</xdr:colOff>
      <xdr:row>86</xdr:row>
      <xdr:rowOff>75185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85362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8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20.08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人で類似団体平均（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24.75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人）を下回っている。今後も事務事業の効率化や民間委託の推進等により適正な人員規模の確保に努める。</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88741</xdr:rowOff>
    </xdr:from>
    <xdr:to>
      <xdr:col>81</xdr:col>
      <xdr:colOff>44450</xdr:colOff>
      <xdr:row>60</xdr:row>
      <xdr:rowOff>107442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75741"/>
          <a:ext cx="838200" cy="1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84720</xdr:rowOff>
    </xdr:from>
    <xdr:to>
      <xdr:col>77</xdr:col>
      <xdr:colOff>44450</xdr:colOff>
      <xdr:row>60</xdr:row>
      <xdr:rowOff>88741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7172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39074</xdr:rowOff>
    </xdr:from>
    <xdr:to>
      <xdr:col>72</xdr:col>
      <xdr:colOff>203200</xdr:colOff>
      <xdr:row>60</xdr:row>
      <xdr:rowOff>84720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26074"/>
          <a:ext cx="889000" cy="4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31231</xdr:rowOff>
    </xdr:from>
    <xdr:to>
      <xdr:col>68</xdr:col>
      <xdr:colOff>152400</xdr:colOff>
      <xdr:row>60</xdr:row>
      <xdr:rowOff>39074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18231"/>
          <a:ext cx="889000" cy="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73169</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8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37941</xdr:rowOff>
    </xdr:from>
    <xdr:to>
      <xdr:col>77</xdr:col>
      <xdr:colOff>95250</xdr:colOff>
      <xdr:row>60</xdr:row>
      <xdr:rowOff>139541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2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149718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93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33920</xdr:rowOff>
    </xdr:from>
    <xdr:to>
      <xdr:col>73</xdr:col>
      <xdr:colOff>44450</xdr:colOff>
      <xdr:row>60</xdr:row>
      <xdr:rowOff>135520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145697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8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159724</xdr:rowOff>
    </xdr:from>
    <xdr:to>
      <xdr:col>68</xdr:col>
      <xdr:colOff>203200</xdr:colOff>
      <xdr:row>60</xdr:row>
      <xdr:rowOff>89874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100051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4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151881</xdr:rowOff>
    </xdr:from>
    <xdr:to>
      <xdr:col>64</xdr:col>
      <xdr:colOff>152400</xdr:colOff>
      <xdr:row>60</xdr:row>
      <xdr:rowOff>82031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6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92208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3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年度以降のプライマリーバランス黒字化により比率は逓減してきたものの、平成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に転じている。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令和元年度から３年度にかけて実施した、防災行政無線デジタル化事業、学校給食センター整備事業、道の駅たのはた整備事業などの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過去の施設整備に伴う地方債元利償還金が多額であるため類似団体平均を上回っていることから、今後においてもプライマリーバランスの均衡に留意しながら、比率の削減に努める。</a:t>
          </a:r>
          <a:endParaRPr kumimoji="1" lang="ja-JP" altLang="en-US" sz="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167894</xdr:rowOff>
    </xdr:from>
    <xdr:to>
      <xdr:col>81</xdr:col>
      <xdr:colOff>44450</xdr:colOff>
      <xdr:row>42</xdr:row>
      <xdr:rowOff>49530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9734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129286</xdr:rowOff>
    </xdr:from>
    <xdr:to>
      <xdr:col>77</xdr:col>
      <xdr:colOff>44450</xdr:colOff>
      <xdr:row>41</xdr:row>
      <xdr:rowOff>167894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15873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41</xdr:row>
      <xdr:rowOff>129286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15391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41</xdr:row>
      <xdr:rowOff>134112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15391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170180</xdr:rowOff>
    </xdr:from>
    <xdr:to>
      <xdr:col>81</xdr:col>
      <xdr:colOff>95250</xdr:colOff>
      <xdr:row>42</xdr:row>
      <xdr:rowOff>100330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142257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117094</xdr:rowOff>
    </xdr:from>
    <xdr:to>
      <xdr:col>77</xdr:col>
      <xdr:colOff>95250</xdr:colOff>
      <xdr:row>42</xdr:row>
      <xdr:rowOff>47244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32021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3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78486</xdr:rowOff>
    </xdr:from>
    <xdr:to>
      <xdr:col>73</xdr:col>
      <xdr:colOff>44450</xdr:colOff>
      <xdr:row>42</xdr:row>
      <xdr:rowOff>8636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83312</xdr:rowOff>
    </xdr:from>
    <xdr:to>
      <xdr:col>64</xdr:col>
      <xdr:colOff>152400</xdr:colOff>
      <xdr:row>42</xdr:row>
      <xdr:rowOff>13462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169689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9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年度以降のプライマリーバランス黒字化による地方債残高の逓減などにより、平成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年度以降において将来負担比率が０％となった。今後においても地方債残高、第三セクター損失補償付き債務残高、公営企業会計繰出金の削減などに継続的に取り組む。</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岩手県田野畑村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2,888
2,855
156.19
3,890,333
3,648,352
151,667
2,456,891
4,750,199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人件費分は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％で類似団体平均（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％）を下回っている。今後も事務事業の効率化や民間委託の推進等により適正な人員規模の確保に努める。</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918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134620</xdr:rowOff>
    </xdr:from>
    <xdr:to>
      <xdr:col>19</xdr:col>
      <xdr:colOff>187325</xdr:colOff>
      <xdr:row>35</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35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62230</xdr:rowOff>
    </xdr:from>
    <xdr:to>
      <xdr:col>15</xdr:col>
      <xdr:colOff>98425</xdr:colOff>
      <xdr:row>35</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629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62230</xdr:rowOff>
    </xdr:from>
    <xdr:to>
      <xdr:col>11</xdr:col>
      <xdr:colOff>9525</xdr:colOff>
      <xdr:row>35</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62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137160</xdr:rowOff>
    </xdr:from>
    <xdr:to>
      <xdr:col>24</xdr:col>
      <xdr:colOff>76200</xdr:colOff>
      <xdr:row>36</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153687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8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83820</xdr:rowOff>
    </xdr:from>
    <xdr:to>
      <xdr:col>15</xdr:col>
      <xdr:colOff>149225</xdr:colOff>
      <xdr:row>36</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5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xdr:rowOff>
    </xdr:from>
    <xdr:to>
      <xdr:col>11</xdr:col>
      <xdr:colOff>60325</xdr:colOff>
      <xdr:row>35</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123207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物件費分は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％で類似団体平均（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％）を上回っている。こども園、村営牧野、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生活支援ハウス</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などの運営委託費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やシステム使用料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が多額になっていることなどが要因である。事務事業の一層の効率化や整理統合を進め、物件費の削減に努める。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131572</xdr:rowOff>
    </xdr:from>
    <xdr:to>
      <xdr:col>82</xdr:col>
      <xdr:colOff>107950</xdr:colOff>
      <xdr:row>18</xdr:row>
      <xdr:rowOff>154432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2176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154432</xdr:rowOff>
    </xdr:from>
    <xdr:to>
      <xdr:col>78</xdr:col>
      <xdr:colOff>69850</xdr:colOff>
      <xdr:row>19</xdr:row>
      <xdr:rowOff>19558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2405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19558</xdr:rowOff>
    </xdr:from>
    <xdr:to>
      <xdr:col>73</xdr:col>
      <xdr:colOff>180975</xdr:colOff>
      <xdr:row>19</xdr:row>
      <xdr:rowOff>19558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277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168148</xdr:rowOff>
    </xdr:from>
    <xdr:to>
      <xdr:col>69</xdr:col>
      <xdr:colOff>92075</xdr:colOff>
      <xdr:row>19</xdr:row>
      <xdr:rowOff>19558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2542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80772</xdr:rowOff>
    </xdr:from>
    <xdr:to>
      <xdr:col>82</xdr:col>
      <xdr:colOff>158750</xdr:colOff>
      <xdr:row>19</xdr:row>
      <xdr:rowOff>10922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52849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103632</xdr:rowOff>
    </xdr:from>
    <xdr:to>
      <xdr:col>78</xdr:col>
      <xdr:colOff>120650</xdr:colOff>
      <xdr:row>19</xdr:row>
      <xdr:rowOff>33782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18559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7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140208</xdr:rowOff>
    </xdr:from>
    <xdr:to>
      <xdr:col>74</xdr:col>
      <xdr:colOff>31750</xdr:colOff>
      <xdr:row>19</xdr:row>
      <xdr:rowOff>70358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55135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31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140208</xdr:rowOff>
    </xdr:from>
    <xdr:to>
      <xdr:col>69</xdr:col>
      <xdr:colOff>142875</xdr:colOff>
      <xdr:row>19</xdr:row>
      <xdr:rowOff>70358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55135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31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117348</xdr:rowOff>
    </xdr:from>
    <xdr:to>
      <xdr:col>65</xdr:col>
      <xdr:colOff>53975</xdr:colOff>
      <xdr:row>19</xdr:row>
      <xdr:rowOff>47498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20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32275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8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扶助費分は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％で類似団体平均（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％）を下回っている。今後も扶助の必要性や公平性に配慮しながら、適正な執行に努める。</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873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54</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01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その他分（維持補修費、投資及び出資金・貸付金、繰出金）は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％で類似団体平均（</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％）を上回っている。その他分の中では、繰出金の割合が最も高いことから、公営企業等特別会計の経営健全化を進め繰出金の抑制に努める。なお、前年度から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ポイント減少した主な理由は、陸中たのはたへの長期貸付金の減によるものである。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62230</xdr:rowOff>
    </xdr:from>
    <xdr:to>
      <xdr:col>82</xdr:col>
      <xdr:colOff>107950</xdr:colOff>
      <xdr:row>58</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348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56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66040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97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66040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9187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154957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xdr:rowOff>
    </xdr:from>
    <xdr:to>
      <xdr:col>69</xdr:col>
      <xdr:colOff>142875</xdr:colOff>
      <xdr:row>58</xdr:row>
      <xdr:rowOff>116840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補助費等分は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％で類似団体平均（</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ている。補助費等の経常一般財源支出のうち約７割は、一部事務組合に対する負担金（消防・ごみ処理など）である。今後においても、補助金や負担金の適正化を図り、補助費等の削減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2206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149860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854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113284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443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36</xdr:row>
      <xdr:rowOff>90424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443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3573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7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公債費分は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％で類似団体平均（</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％）を上回っている。平成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のプライマリーバランス黒字化により比率は逓減の方向にあったが、令和元年度から３年度にかけて実施した、防災行政無線デジタル化事業、学校給食センター整備事業、道の駅たのはた整備事業など施設整備に伴う地方債元利償還金が多額であるため増加に転じ、類似団体平均を上回っている。今後もプライマリーバランスの均衡に留意しながら、比率の削減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127000</xdr:rowOff>
    </xdr:from>
    <xdr:to>
      <xdr:col>24</xdr:col>
      <xdr:colOff>25400</xdr:colOff>
      <xdr:row>77</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328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58420</xdr:rowOff>
    </xdr:from>
    <xdr:to>
      <xdr:col>19</xdr:col>
      <xdr:colOff>187325</xdr:colOff>
      <xdr:row>77</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600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12700</xdr:rowOff>
    </xdr:from>
    <xdr:to>
      <xdr:col>15</xdr:col>
      <xdr:colOff>98425</xdr:colOff>
      <xdr:row>77</xdr:row>
      <xdr:rowOff>58420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143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12700</xdr:rowOff>
    </xdr:from>
    <xdr:to>
      <xdr:col>11</xdr:col>
      <xdr:colOff>9525</xdr:colOff>
      <xdr:row>77</xdr:row>
      <xdr:rowOff>73661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143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114300</xdr:rowOff>
    </xdr:from>
    <xdr:to>
      <xdr:col>24</xdr:col>
      <xdr:colOff>76200</xdr:colOff>
      <xdr:row>78</xdr:row>
      <xdr:rowOff>44450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86377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76200</xdr:rowOff>
    </xdr:from>
    <xdr:to>
      <xdr:col>20</xdr:col>
      <xdr:colOff>38100</xdr:colOff>
      <xdr:row>78</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162577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7620</xdr:rowOff>
    </xdr:from>
    <xdr:to>
      <xdr:col>15</xdr:col>
      <xdr:colOff>149225</xdr:colOff>
      <xdr:row>77</xdr:row>
      <xdr:rowOff>109220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93997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133350</xdr:rowOff>
    </xdr:from>
    <xdr:to>
      <xdr:col>11</xdr:col>
      <xdr:colOff>60325</xdr:colOff>
      <xdr:row>77</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48277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22861</xdr:rowOff>
    </xdr:from>
    <xdr:to>
      <xdr:col>6</xdr:col>
      <xdr:colOff>171450</xdr:colOff>
      <xdr:row>77</xdr:row>
      <xdr:rowOff>124461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109238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公債費以外分は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％で類似団体平均（</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％）を上回っている。公債費以外分の中においては、特に人件費（</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％）と物件費（</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％）の割合が高いことから、今後も事務事業の効率化や整理統合、民間委託の推進等により適正な人員規模の確保と物件費の削減に努める。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78</xdr:row>
      <xdr:rowOff>61686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3152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78</xdr:row>
      <xdr:rowOff>71482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43152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167821</xdr:rowOff>
    </xdr:from>
    <xdr:to>
      <xdr:col>73</xdr:col>
      <xdr:colOff>180975</xdr:colOff>
      <xdr:row>78</xdr:row>
      <xdr:rowOff>71482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69471"/>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164556</xdr:rowOff>
    </xdr:from>
    <xdr:to>
      <xdr:col>69</xdr:col>
      <xdr:colOff>92075</xdr:colOff>
      <xdr:row>77</xdr:row>
      <xdr:rowOff>167821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3662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10886</xdr:rowOff>
    </xdr:from>
    <xdr:to>
      <xdr:col>82</xdr:col>
      <xdr:colOff>158750</xdr:colOff>
      <xdr:row>78</xdr:row>
      <xdr:rowOff>112486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154413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20682</xdr:rowOff>
    </xdr:from>
    <xdr:to>
      <xdr:col>74</xdr:col>
      <xdr:colOff>31750</xdr:colOff>
      <xdr:row>78</xdr:row>
      <xdr:rowOff>122282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107059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8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117021</xdr:rowOff>
    </xdr:from>
    <xdr:to>
      <xdr:col>69</xdr:col>
      <xdr:colOff>142875</xdr:colOff>
      <xdr:row>78</xdr:row>
      <xdr:rowOff>47171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31948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113756</xdr:rowOff>
    </xdr:from>
    <xdr:to>
      <xdr:col>65</xdr:col>
      <xdr:colOff>53975</xdr:colOff>
      <xdr:row>78</xdr:row>
      <xdr:rowOff>43906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1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28683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岩手県田野畑村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144901</xdr:rowOff>
    </xdr:from>
    <xdr:to>
      <xdr:col>29</xdr:col>
      <xdr:colOff>127000</xdr:colOff>
      <xdr:row>20</xdr:row>
      <xdr:rowOff>26957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50076"/>
          <a:ext cx="647700" cy="53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26957</xdr:rowOff>
    </xdr:from>
    <xdr:to>
      <xdr:col>26</xdr:col>
      <xdr:colOff>50800</xdr:colOff>
      <xdr:row>20</xdr:row>
      <xdr:rowOff>46479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03582"/>
          <a:ext cx="698500" cy="19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46479</xdr:rowOff>
    </xdr:from>
    <xdr:to>
      <xdr:col>22</xdr:col>
      <xdr:colOff>114300</xdr:colOff>
      <xdr:row>20</xdr:row>
      <xdr:rowOff>74024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23104"/>
          <a:ext cx="698500" cy="27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41889</xdr:rowOff>
    </xdr:from>
    <xdr:to>
      <xdr:col>18</xdr:col>
      <xdr:colOff>177800</xdr:colOff>
      <xdr:row>20</xdr:row>
      <xdr:rowOff>74024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18514"/>
          <a:ext cx="698500" cy="32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94101</xdr:rowOff>
    </xdr:from>
    <xdr:to>
      <xdr:col>29</xdr:col>
      <xdr:colOff>177800</xdr:colOff>
      <xdr:row>20</xdr:row>
      <xdr:rowOff>24251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99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66178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147607</xdr:rowOff>
    </xdr:from>
    <xdr:to>
      <xdr:col>26</xdr:col>
      <xdr:colOff>101600</xdr:colOff>
      <xdr:row>20</xdr:row>
      <xdr:rowOff>77757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52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62534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39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167129</xdr:rowOff>
    </xdr:from>
    <xdr:to>
      <xdr:col>22</xdr:col>
      <xdr:colOff>165100</xdr:colOff>
      <xdr:row>20</xdr:row>
      <xdr:rowOff>97279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72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82056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23224</xdr:rowOff>
    </xdr:from>
    <xdr:to>
      <xdr:col>19</xdr:col>
      <xdr:colOff>38100</xdr:colOff>
      <xdr:row>20</xdr:row>
      <xdr:rowOff>124824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99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109601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8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162539</xdr:rowOff>
    </xdr:from>
    <xdr:to>
      <xdr:col>15</xdr:col>
      <xdr:colOff>101600</xdr:colOff>
      <xdr:row>20</xdr:row>
      <xdr:rowOff>92689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67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77466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5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51836</xdr:rowOff>
    </xdr:from>
    <xdr:to>
      <xdr:col>29</xdr:col>
      <xdr:colOff>127000</xdr:colOff>
      <xdr:row>35</xdr:row>
      <xdr:rowOff>75780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62186"/>
          <a:ext cx="647700" cy="23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75780</xdr:rowOff>
    </xdr:from>
    <xdr:to>
      <xdr:col>26</xdr:col>
      <xdr:colOff>50800</xdr:colOff>
      <xdr:row>35</xdr:row>
      <xdr:rowOff>132231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86130"/>
          <a:ext cx="698500" cy="56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132231</xdr:rowOff>
    </xdr:from>
    <xdr:to>
      <xdr:col>22</xdr:col>
      <xdr:colOff>114300</xdr:colOff>
      <xdr:row>35</xdr:row>
      <xdr:rowOff>170946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42581"/>
          <a:ext cx="698500" cy="38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170946</xdr:rowOff>
    </xdr:from>
    <xdr:to>
      <xdr:col>18</xdr:col>
      <xdr:colOff>177800</xdr:colOff>
      <xdr:row>35</xdr:row>
      <xdr:rowOff>179834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81296"/>
          <a:ext cx="698500" cy="8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1036</xdr:rowOff>
    </xdr:from>
    <xdr:to>
      <xdr:col>29</xdr:col>
      <xdr:colOff>177800</xdr:colOff>
      <xdr:row>35</xdr:row>
      <xdr:rowOff>102636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11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189013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5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24980</xdr:rowOff>
    </xdr:from>
    <xdr:to>
      <xdr:col>26</xdr:col>
      <xdr:colOff>101600</xdr:colOff>
      <xdr:row>35</xdr:row>
      <xdr:rowOff>126580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35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136757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81431</xdr:rowOff>
    </xdr:from>
    <xdr:to>
      <xdr:col>22</xdr:col>
      <xdr:colOff>165100</xdr:colOff>
      <xdr:row>35</xdr:row>
      <xdr:rowOff>183031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91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193208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60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120146</xdr:rowOff>
    </xdr:from>
    <xdr:to>
      <xdr:col>19</xdr:col>
      <xdr:colOff>38100</xdr:colOff>
      <xdr:row>35</xdr:row>
      <xdr:rowOff>221746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30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231923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9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129034</xdr:rowOff>
    </xdr:from>
    <xdr:to>
      <xdr:col>15</xdr:col>
      <xdr:colOff>101600</xdr:colOff>
      <xdr:row>35</xdr:row>
      <xdr:rowOff>230634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39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240811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0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岩手県田野畑村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2,888
2,855
156.19
3,890,333
3,648,352
151,667
2,456,891
4,750,199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90855</xdr:rowOff>
    </xdr:from>
    <xdr:to>
      <xdr:col>24</xdr:col>
      <xdr:colOff>63500</xdr:colOff>
      <xdr:row>37</xdr:row>
      <xdr:rowOff>131826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34505"/>
          <a:ext cx="838200" cy="4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131826</xdr:rowOff>
    </xdr:from>
    <xdr:to>
      <xdr:col>19</xdr:col>
      <xdr:colOff>177800</xdr:colOff>
      <xdr:row>37</xdr:row>
      <xdr:rowOff>141379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75476"/>
          <a:ext cx="889000" cy="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141379</xdr:rowOff>
    </xdr:from>
    <xdr:to>
      <xdr:col>15</xdr:col>
      <xdr:colOff>50800</xdr:colOff>
      <xdr:row>37</xdr:row>
      <xdr:rowOff>159714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85029"/>
          <a:ext cx="889000" cy="1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125254</xdr:rowOff>
    </xdr:from>
    <xdr:to>
      <xdr:col>10</xdr:col>
      <xdr:colOff>114300</xdr:colOff>
      <xdr:row>37</xdr:row>
      <xdr:rowOff>159714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468904"/>
          <a:ext cx="889000" cy="3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40055</xdr:rowOff>
    </xdr:from>
    <xdr:to>
      <xdr:col>24</xdr:col>
      <xdr:colOff>114300</xdr:colOff>
      <xdr:row>37</xdr:row>
      <xdr:rowOff>141655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8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18482</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6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81026</xdr:rowOff>
    </xdr:from>
    <xdr:to>
      <xdr:col>20</xdr:col>
      <xdr:colOff>38100</xdr:colOff>
      <xdr:row>38</xdr:row>
      <xdr:rowOff>11176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2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2303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17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90579</xdr:rowOff>
    </xdr:from>
    <xdr:to>
      <xdr:col>15</xdr:col>
      <xdr:colOff>101600</xdr:colOff>
      <xdr:row>38</xdr:row>
      <xdr:rowOff>20729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3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11855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26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108914</xdr:rowOff>
    </xdr:from>
    <xdr:to>
      <xdr:col>10</xdr:col>
      <xdr:colOff>165100</xdr:colOff>
      <xdr:row>38</xdr:row>
      <xdr:rowOff>39064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30191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4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74454</xdr:rowOff>
    </xdr:from>
    <xdr:to>
      <xdr:col>6</xdr:col>
      <xdr:colOff>38100</xdr:colOff>
      <xdr:row>38</xdr:row>
      <xdr:rowOff>4604</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1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167181</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1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85906</xdr:rowOff>
    </xdr:from>
    <xdr:to>
      <xdr:col>24</xdr:col>
      <xdr:colOff>63500</xdr:colOff>
      <xdr:row>57</xdr:row>
      <xdr:rowOff>86727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58556"/>
          <a:ext cx="838200" cy="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76327</xdr:rowOff>
    </xdr:from>
    <xdr:to>
      <xdr:col>19</xdr:col>
      <xdr:colOff>177800</xdr:colOff>
      <xdr:row>57</xdr:row>
      <xdr:rowOff>85906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48977"/>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76327</xdr:rowOff>
    </xdr:from>
    <xdr:to>
      <xdr:col>15</xdr:col>
      <xdr:colOff>50800</xdr:colOff>
      <xdr:row>57</xdr:row>
      <xdr:rowOff>79139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48977"/>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79139</xdr:rowOff>
    </xdr:from>
    <xdr:to>
      <xdr:col>10</xdr:col>
      <xdr:colOff>114300</xdr:colOff>
      <xdr:row>57</xdr:row>
      <xdr:rowOff>82810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1789"/>
          <a:ext cx="889000" cy="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35927</xdr:rowOff>
    </xdr:from>
    <xdr:to>
      <xdr:col>24</xdr:col>
      <xdr:colOff>114300</xdr:colOff>
      <xdr:row>57</xdr:row>
      <xdr:rowOff>137527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0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8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35106</xdr:rowOff>
    </xdr:from>
    <xdr:to>
      <xdr:col>20</xdr:col>
      <xdr:colOff>38100</xdr:colOff>
      <xdr:row>57</xdr:row>
      <xdr:rowOff>136706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127833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0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25527</xdr:rowOff>
    </xdr:from>
    <xdr:to>
      <xdr:col>15</xdr:col>
      <xdr:colOff>101600</xdr:colOff>
      <xdr:row>57</xdr:row>
      <xdr:rowOff>127127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9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118254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89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28339</xdr:rowOff>
    </xdr:from>
    <xdr:to>
      <xdr:col>10</xdr:col>
      <xdr:colOff>165100</xdr:colOff>
      <xdr:row>57</xdr:row>
      <xdr:rowOff>129939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146466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76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32010</xdr:rowOff>
    </xdr:from>
    <xdr:to>
      <xdr:col>6</xdr:col>
      <xdr:colOff>38100</xdr:colOff>
      <xdr:row>57</xdr:row>
      <xdr:rowOff>133610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150137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7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60564</xdr:rowOff>
    </xdr:from>
    <xdr:to>
      <xdr:col>24</xdr:col>
      <xdr:colOff>63500</xdr:colOff>
      <xdr:row>78</xdr:row>
      <xdr:rowOff>27682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62214"/>
          <a:ext cx="838200" cy="13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60564</xdr:rowOff>
    </xdr:from>
    <xdr:to>
      <xdr:col>19</xdr:col>
      <xdr:colOff>177800</xdr:colOff>
      <xdr:row>78</xdr:row>
      <xdr:rowOff>6403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62214"/>
          <a:ext cx="889000" cy="11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165249</xdr:rowOff>
    </xdr:from>
    <xdr:to>
      <xdr:col>15</xdr:col>
      <xdr:colOff>50800</xdr:colOff>
      <xdr:row>78</xdr:row>
      <xdr:rowOff>6403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66899"/>
          <a:ext cx="889000" cy="1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165249</xdr:rowOff>
    </xdr:from>
    <xdr:to>
      <xdr:col>10</xdr:col>
      <xdr:colOff>114300</xdr:colOff>
      <xdr:row>78</xdr:row>
      <xdr:rowOff>53856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66899"/>
          <a:ext cx="889000" cy="6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148332</xdr:rowOff>
    </xdr:from>
    <xdr:to>
      <xdr:col>24</xdr:col>
      <xdr:colOff>114300</xdr:colOff>
      <xdr:row>78</xdr:row>
      <xdr:rowOff>78482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4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63259</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9764</xdr:rowOff>
    </xdr:from>
    <xdr:to>
      <xdr:col>20</xdr:col>
      <xdr:colOff>38100</xdr:colOff>
      <xdr:row>77</xdr:row>
      <xdr:rowOff>111364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127891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9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127053</xdr:rowOff>
    </xdr:from>
    <xdr:to>
      <xdr:col>15</xdr:col>
      <xdr:colOff>101600</xdr:colOff>
      <xdr:row>78</xdr:row>
      <xdr:rowOff>57203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48330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114449</xdr:rowOff>
    </xdr:from>
    <xdr:to>
      <xdr:col>10</xdr:col>
      <xdr:colOff>165100</xdr:colOff>
      <xdr:row>78</xdr:row>
      <xdr:rowOff>44599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1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35726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0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3056</xdr:rowOff>
    </xdr:from>
    <xdr:to>
      <xdr:col>6</xdr:col>
      <xdr:colOff>38100</xdr:colOff>
      <xdr:row>78</xdr:row>
      <xdr:rowOff>104656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7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95783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6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125078</xdr:rowOff>
    </xdr:from>
    <xdr:to>
      <xdr:col>24</xdr:col>
      <xdr:colOff>63500</xdr:colOff>
      <xdr:row>95</xdr:row>
      <xdr:rowOff>152898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12828"/>
          <a:ext cx="838200" cy="2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152898</xdr:rowOff>
    </xdr:from>
    <xdr:to>
      <xdr:col>19</xdr:col>
      <xdr:colOff>177800</xdr:colOff>
      <xdr:row>96</xdr:row>
      <xdr:rowOff>24012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40648"/>
          <a:ext cx="889000" cy="4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85637</xdr:rowOff>
    </xdr:from>
    <xdr:to>
      <xdr:col>15</xdr:col>
      <xdr:colOff>50800</xdr:colOff>
      <xdr:row>96</xdr:row>
      <xdr:rowOff>24012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73387"/>
          <a:ext cx="889000" cy="10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85637</xdr:rowOff>
    </xdr:from>
    <xdr:to>
      <xdr:col>10</xdr:col>
      <xdr:colOff>114300</xdr:colOff>
      <xdr:row>96</xdr:row>
      <xdr:rowOff>96228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73387"/>
          <a:ext cx="889000" cy="18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74278</xdr:rowOff>
    </xdr:from>
    <xdr:to>
      <xdr:col>24</xdr:col>
      <xdr:colOff>114300</xdr:colOff>
      <xdr:row>96</xdr:row>
      <xdr:rowOff>4428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6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52705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4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102098</xdr:rowOff>
    </xdr:from>
    <xdr:to>
      <xdr:col>20</xdr:col>
      <xdr:colOff>38100</xdr:colOff>
      <xdr:row>96</xdr:row>
      <xdr:rowOff>32248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8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23375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48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144662</xdr:rowOff>
    </xdr:from>
    <xdr:to>
      <xdr:col>15</xdr:col>
      <xdr:colOff>101600</xdr:colOff>
      <xdr:row>96</xdr:row>
      <xdr:rowOff>74812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3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65939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2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34837</xdr:rowOff>
    </xdr:from>
    <xdr:to>
      <xdr:col>10</xdr:col>
      <xdr:colOff>165100</xdr:colOff>
      <xdr:row>95</xdr:row>
      <xdr:rowOff>136437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2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127564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1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45428</xdr:rowOff>
    </xdr:from>
    <xdr:to>
      <xdr:col>6</xdr:col>
      <xdr:colOff>38100</xdr:colOff>
      <xdr:row>96</xdr:row>
      <xdr:rowOff>147028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138155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9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64398</xdr:rowOff>
    </xdr:from>
    <xdr:to>
      <xdr:col>55</xdr:col>
      <xdr:colOff>0</xdr:colOff>
      <xdr:row>37</xdr:row>
      <xdr:rowOff>125138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408048"/>
          <a:ext cx="838200" cy="6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64398</xdr:rowOff>
    </xdr:from>
    <xdr:to>
      <xdr:col>50</xdr:col>
      <xdr:colOff>114300</xdr:colOff>
      <xdr:row>37</xdr:row>
      <xdr:rowOff>153233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08048"/>
          <a:ext cx="889000" cy="8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41446</xdr:rowOff>
    </xdr:from>
    <xdr:to>
      <xdr:col>45</xdr:col>
      <xdr:colOff>177800</xdr:colOff>
      <xdr:row>37</xdr:row>
      <xdr:rowOff>153233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385096"/>
          <a:ext cx="889000" cy="11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132708</xdr:rowOff>
    </xdr:from>
    <xdr:to>
      <xdr:col>41</xdr:col>
      <xdr:colOff>50800</xdr:colOff>
      <xdr:row>37</xdr:row>
      <xdr:rowOff>41446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04908"/>
          <a:ext cx="889000" cy="8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74338</xdr:rowOff>
    </xdr:from>
    <xdr:to>
      <xdr:col>55</xdr:col>
      <xdr:colOff>50800</xdr:colOff>
      <xdr:row>38</xdr:row>
      <xdr:rowOff>4488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1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52765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9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13598</xdr:rowOff>
    </xdr:from>
    <xdr:to>
      <xdr:col>50</xdr:col>
      <xdr:colOff>165100</xdr:colOff>
      <xdr:row>37</xdr:row>
      <xdr:rowOff>115198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5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106325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49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102433</xdr:rowOff>
    </xdr:from>
    <xdr:to>
      <xdr:col>46</xdr:col>
      <xdr:colOff>38100</xdr:colOff>
      <xdr:row>38</xdr:row>
      <xdr:rowOff>32583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4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23710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38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162096</xdr:rowOff>
    </xdr:from>
    <xdr:to>
      <xdr:col>41</xdr:col>
      <xdr:colOff>101600</xdr:colOff>
      <xdr:row>37</xdr:row>
      <xdr:rowOff>92246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3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108773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10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81908</xdr:rowOff>
    </xdr:from>
    <xdr:to>
      <xdr:col>36</xdr:col>
      <xdr:colOff>165100</xdr:colOff>
      <xdr:row>37</xdr:row>
      <xdr:rowOff>12058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3185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4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110398</xdr:rowOff>
    </xdr:from>
    <xdr:to>
      <xdr:col>55</xdr:col>
      <xdr:colOff>0</xdr:colOff>
      <xdr:row>58</xdr:row>
      <xdr:rowOff>125902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54498"/>
          <a:ext cx="838200" cy="1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110398</xdr:rowOff>
    </xdr:from>
    <xdr:to>
      <xdr:col>50</xdr:col>
      <xdr:colOff>114300</xdr:colOff>
      <xdr:row>58</xdr:row>
      <xdr:rowOff>128972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54498"/>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158581</xdr:rowOff>
    </xdr:from>
    <xdr:to>
      <xdr:col>45</xdr:col>
      <xdr:colOff>177800</xdr:colOff>
      <xdr:row>58</xdr:row>
      <xdr:rowOff>128972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31231"/>
          <a:ext cx="889000" cy="1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166208</xdr:rowOff>
    </xdr:from>
    <xdr:to>
      <xdr:col>41</xdr:col>
      <xdr:colOff>50800</xdr:colOff>
      <xdr:row>57</xdr:row>
      <xdr:rowOff>158581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424508"/>
          <a:ext cx="889000" cy="50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75102</xdr:rowOff>
    </xdr:from>
    <xdr:to>
      <xdr:col>55</xdr:col>
      <xdr:colOff>50800</xdr:colOff>
      <xdr:row>59</xdr:row>
      <xdr:rowOff>5252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1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161479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59598</xdr:rowOff>
    </xdr:from>
    <xdr:to>
      <xdr:col>50</xdr:col>
      <xdr:colOff>165100</xdr:colOff>
      <xdr:row>58</xdr:row>
      <xdr:rowOff>161198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0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152325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9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78172</xdr:rowOff>
    </xdr:from>
    <xdr:to>
      <xdr:col>46</xdr:col>
      <xdr:colOff>38100</xdr:colOff>
      <xdr:row>59</xdr:row>
      <xdr:rowOff>8322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170899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1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107781</xdr:rowOff>
    </xdr:from>
    <xdr:to>
      <xdr:col>41</xdr:col>
      <xdr:colOff>101600</xdr:colOff>
      <xdr:row>58</xdr:row>
      <xdr:rowOff>37931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8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54458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5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115408</xdr:rowOff>
    </xdr:from>
    <xdr:to>
      <xdr:col>36</xdr:col>
      <xdr:colOff>165100</xdr:colOff>
      <xdr:row>55</xdr:row>
      <xdr:rowOff>45558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3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62085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1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125786</xdr:rowOff>
    </xdr:from>
    <xdr:to>
      <xdr:col>55</xdr:col>
      <xdr:colOff>0</xdr:colOff>
      <xdr:row>79</xdr:row>
      <xdr:rowOff>8443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98886"/>
          <a:ext cx="838200" cy="5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8443</xdr:rowOff>
    </xdr:from>
    <xdr:to>
      <xdr:col>50</xdr:col>
      <xdr:colOff>114300</xdr:colOff>
      <xdr:row>79</xdr:row>
      <xdr:rowOff>8741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52993"/>
          <a:ext cx="8890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99230</xdr:rowOff>
    </xdr:from>
    <xdr:to>
      <xdr:col>45</xdr:col>
      <xdr:colOff>177800</xdr:colOff>
      <xdr:row>79</xdr:row>
      <xdr:rowOff>8741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72330"/>
          <a:ext cx="889000" cy="8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154493</xdr:rowOff>
    </xdr:from>
    <xdr:to>
      <xdr:col>41</xdr:col>
      <xdr:colOff>50800</xdr:colOff>
      <xdr:row>78</xdr:row>
      <xdr:rowOff>99230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013243"/>
          <a:ext cx="889000" cy="45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74986</xdr:rowOff>
    </xdr:from>
    <xdr:to>
      <xdr:col>55</xdr:col>
      <xdr:colOff>50800</xdr:colOff>
      <xdr:row>79</xdr:row>
      <xdr:rowOff>5136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34363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129093</xdr:rowOff>
    </xdr:from>
    <xdr:to>
      <xdr:col>50</xdr:col>
      <xdr:colOff>165100</xdr:colOff>
      <xdr:row>79</xdr:row>
      <xdr:rowOff>59243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50370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9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129391</xdr:rowOff>
    </xdr:from>
    <xdr:to>
      <xdr:col>46</xdr:col>
      <xdr:colOff>38100</xdr:colOff>
      <xdr:row>79</xdr:row>
      <xdr:rowOff>59541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50668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9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48430</xdr:rowOff>
    </xdr:from>
    <xdr:to>
      <xdr:col>41</xdr:col>
      <xdr:colOff>101600</xdr:colOff>
      <xdr:row>78</xdr:row>
      <xdr:rowOff>150030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2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166557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19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103693</xdr:rowOff>
    </xdr:from>
    <xdr:to>
      <xdr:col>36</xdr:col>
      <xdr:colOff>165100</xdr:colOff>
      <xdr:row>76</xdr:row>
      <xdr:rowOff>33843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96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50370</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73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99008</xdr:rowOff>
    </xdr:from>
    <xdr:to>
      <xdr:col>55</xdr:col>
      <xdr:colOff>0</xdr:colOff>
      <xdr:row>99</xdr:row>
      <xdr:rowOff>5384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01108"/>
          <a:ext cx="838200" cy="7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99008</xdr:rowOff>
    </xdr:from>
    <xdr:to>
      <xdr:col>50</xdr:col>
      <xdr:colOff>114300</xdr:colOff>
      <xdr:row>98</xdr:row>
      <xdr:rowOff>122250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01108"/>
          <a:ext cx="8890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156352</xdr:rowOff>
    </xdr:from>
    <xdr:to>
      <xdr:col>45</xdr:col>
      <xdr:colOff>177800</xdr:colOff>
      <xdr:row>98</xdr:row>
      <xdr:rowOff>122250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87002"/>
          <a:ext cx="889000" cy="13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111404</xdr:rowOff>
    </xdr:from>
    <xdr:to>
      <xdr:col>41</xdr:col>
      <xdr:colOff>50800</xdr:colOff>
      <xdr:row>97</xdr:row>
      <xdr:rowOff>156352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399154"/>
          <a:ext cx="889000" cy="3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126034</xdr:rowOff>
    </xdr:from>
    <xdr:to>
      <xdr:col>55</xdr:col>
      <xdr:colOff>50800</xdr:colOff>
      <xdr:row>99</xdr:row>
      <xdr:rowOff>56184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2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40961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4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48208</xdr:rowOff>
    </xdr:from>
    <xdr:to>
      <xdr:col>50</xdr:col>
      <xdr:colOff>165100</xdr:colOff>
      <xdr:row>98</xdr:row>
      <xdr:rowOff>149808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5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140935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4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71450</xdr:rowOff>
    </xdr:from>
    <xdr:to>
      <xdr:col>46</xdr:col>
      <xdr:colOff>38100</xdr:colOff>
      <xdr:row>99</xdr:row>
      <xdr:rowOff>1600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7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164177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6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105552</xdr:rowOff>
    </xdr:from>
    <xdr:to>
      <xdr:col>41</xdr:col>
      <xdr:colOff>101600</xdr:colOff>
      <xdr:row>98</xdr:row>
      <xdr:rowOff>35702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3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52229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1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60604</xdr:rowOff>
    </xdr:from>
    <xdr:to>
      <xdr:col>36</xdr:col>
      <xdr:colOff>165100</xdr:colOff>
      <xdr:row>95</xdr:row>
      <xdr:rowOff>162204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34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7281</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12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21644</xdr:rowOff>
    </xdr:from>
    <xdr:to>
      <xdr:col>85</xdr:col>
      <xdr:colOff>127000</xdr:colOff>
      <xdr:row>39</xdr:row>
      <xdr:rowOff>41432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08194"/>
          <a:ext cx="838200" cy="1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143523</xdr:rowOff>
    </xdr:from>
    <xdr:to>
      <xdr:col>81</xdr:col>
      <xdr:colOff>50800</xdr:colOff>
      <xdr:row>39</xdr:row>
      <xdr:rowOff>41432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8623"/>
          <a:ext cx="889000" cy="6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43120</xdr:rowOff>
    </xdr:from>
    <xdr:to>
      <xdr:col>76</xdr:col>
      <xdr:colOff>114300</xdr:colOff>
      <xdr:row>38</xdr:row>
      <xdr:rowOff>143523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386770"/>
          <a:ext cx="889000" cy="27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149777</xdr:rowOff>
    </xdr:from>
    <xdr:to>
      <xdr:col>71</xdr:col>
      <xdr:colOff>177800</xdr:colOff>
      <xdr:row>37</xdr:row>
      <xdr:rowOff>43120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321977"/>
          <a:ext cx="889000" cy="6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142294</xdr:rowOff>
    </xdr:from>
    <xdr:to>
      <xdr:col>85</xdr:col>
      <xdr:colOff>177800</xdr:colOff>
      <xdr:row>39</xdr:row>
      <xdr:rowOff>72444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5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162082</xdr:rowOff>
    </xdr:from>
    <xdr:to>
      <xdr:col>81</xdr:col>
      <xdr:colOff>101600</xdr:colOff>
      <xdr:row>39</xdr:row>
      <xdr:rowOff>92232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83359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92723</xdr:rowOff>
    </xdr:from>
    <xdr:to>
      <xdr:col>76</xdr:col>
      <xdr:colOff>165100</xdr:colOff>
      <xdr:row>39</xdr:row>
      <xdr:rowOff>22873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39400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38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163770</xdr:rowOff>
    </xdr:from>
    <xdr:to>
      <xdr:col>72</xdr:col>
      <xdr:colOff>38100</xdr:colOff>
      <xdr:row>37</xdr:row>
      <xdr:rowOff>93920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33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110447</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611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98977</xdr:rowOff>
    </xdr:from>
    <xdr:to>
      <xdr:col>67</xdr:col>
      <xdr:colOff>101600</xdr:colOff>
      <xdr:row>37</xdr:row>
      <xdr:rowOff>29127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27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45654</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604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13134</xdr:rowOff>
    </xdr:from>
    <xdr:to>
      <xdr:col>85</xdr:col>
      <xdr:colOff>127000</xdr:colOff>
      <xdr:row>77</xdr:row>
      <xdr:rowOff>54319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14784"/>
          <a:ext cx="838200" cy="4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54319</xdr:rowOff>
    </xdr:from>
    <xdr:to>
      <xdr:col>81</xdr:col>
      <xdr:colOff>50800</xdr:colOff>
      <xdr:row>77</xdr:row>
      <xdr:rowOff>91312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55969"/>
          <a:ext cx="889000" cy="3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91312</xdr:rowOff>
    </xdr:from>
    <xdr:to>
      <xdr:col>76</xdr:col>
      <xdr:colOff>114300</xdr:colOff>
      <xdr:row>77</xdr:row>
      <xdr:rowOff>110265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92962"/>
          <a:ext cx="889000" cy="1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108866</xdr:rowOff>
    </xdr:from>
    <xdr:to>
      <xdr:col>71</xdr:col>
      <xdr:colOff>177800</xdr:colOff>
      <xdr:row>77</xdr:row>
      <xdr:rowOff>110265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310516"/>
          <a:ext cx="88900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133784</xdr:rowOff>
    </xdr:from>
    <xdr:to>
      <xdr:col>85</xdr:col>
      <xdr:colOff>177800</xdr:colOff>
      <xdr:row>77</xdr:row>
      <xdr:rowOff>63934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6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156661</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15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3519</xdr:rowOff>
    </xdr:from>
    <xdr:to>
      <xdr:col>81</xdr:col>
      <xdr:colOff>101600</xdr:colOff>
      <xdr:row>77</xdr:row>
      <xdr:rowOff>105119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0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121646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98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40512</xdr:rowOff>
    </xdr:from>
    <xdr:to>
      <xdr:col>76</xdr:col>
      <xdr:colOff>165100</xdr:colOff>
      <xdr:row>77</xdr:row>
      <xdr:rowOff>142112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4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133239</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334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59465</xdr:rowOff>
    </xdr:from>
    <xdr:to>
      <xdr:col>72</xdr:col>
      <xdr:colOff>38100</xdr:colOff>
      <xdr:row>77</xdr:row>
      <xdr:rowOff>161065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6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152192</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35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58066</xdr:rowOff>
    </xdr:from>
    <xdr:to>
      <xdr:col>67</xdr:col>
      <xdr:colOff>101600</xdr:colOff>
      <xdr:row>77</xdr:row>
      <xdr:rowOff>159666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5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150793</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35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104822</xdr:rowOff>
    </xdr:from>
    <xdr:to>
      <xdr:col>85</xdr:col>
      <xdr:colOff>127000</xdr:colOff>
      <xdr:row>98</xdr:row>
      <xdr:rowOff>86147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35472"/>
          <a:ext cx="838200" cy="15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62378</xdr:rowOff>
    </xdr:from>
    <xdr:to>
      <xdr:col>81</xdr:col>
      <xdr:colOff>50800</xdr:colOff>
      <xdr:row>97</xdr:row>
      <xdr:rowOff>104822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93028"/>
          <a:ext cx="889000" cy="4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62378</xdr:rowOff>
    </xdr:from>
    <xdr:to>
      <xdr:col>76</xdr:col>
      <xdr:colOff>114300</xdr:colOff>
      <xdr:row>97</xdr:row>
      <xdr:rowOff>165365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93028"/>
          <a:ext cx="889000" cy="10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165365</xdr:rowOff>
    </xdr:from>
    <xdr:to>
      <xdr:col>71</xdr:col>
      <xdr:colOff>177800</xdr:colOff>
      <xdr:row>98</xdr:row>
      <xdr:rowOff>34097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96015"/>
          <a:ext cx="889000" cy="4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35347</xdr:rowOff>
    </xdr:from>
    <xdr:to>
      <xdr:col>85</xdr:col>
      <xdr:colOff>177800</xdr:colOff>
      <xdr:row>98</xdr:row>
      <xdr:rowOff>136947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3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54022</xdr:rowOff>
    </xdr:from>
    <xdr:to>
      <xdr:col>81</xdr:col>
      <xdr:colOff>101600</xdr:colOff>
      <xdr:row>97</xdr:row>
      <xdr:rowOff>155622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8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699</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4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11578</xdr:rowOff>
    </xdr:from>
    <xdr:to>
      <xdr:col>76</xdr:col>
      <xdr:colOff>165100</xdr:colOff>
      <xdr:row>97</xdr:row>
      <xdr:rowOff>113178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129705</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41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114565</xdr:rowOff>
    </xdr:from>
    <xdr:to>
      <xdr:col>72</xdr:col>
      <xdr:colOff>38100</xdr:colOff>
      <xdr:row>98</xdr:row>
      <xdr:rowOff>44715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4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61242</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2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154747</xdr:rowOff>
    </xdr:from>
    <xdr:to>
      <xdr:col>67</xdr:col>
      <xdr:colOff>101600</xdr:colOff>
      <xdr:row>98</xdr:row>
      <xdr:rowOff>84897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8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101424</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6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36585</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380235"/>
          <a:ext cx="838200" cy="40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72802</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59352"/>
          <a:ext cx="889000" cy="2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157235</xdr:rowOff>
    </xdr:from>
    <xdr:to>
      <xdr:col>116</xdr:col>
      <xdr:colOff>114300</xdr:colOff>
      <xdr:row>37</xdr:row>
      <xdr:rowOff>87385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32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8662</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18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22002</xdr:rowOff>
    </xdr:from>
    <xdr:to>
      <xdr:col>98</xdr:col>
      <xdr:colOff>38100</xdr:colOff>
      <xdr:row>39</xdr:row>
      <xdr:rowOff>123602</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0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114729</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80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6728</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9093578"/>
          <a:ext cx="1269" cy="99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124855</xdr:rowOff>
    </xdr:from>
    <xdr:ext cx="599010"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86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6728</xdr:rowOff>
    </xdr:from>
    <xdr:to>
      <xdr:col>116</xdr:col>
      <xdr:colOff>152400</xdr:colOff>
      <xdr:row>53</xdr:row>
      <xdr:rowOff>6728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909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106032</xdr:rowOff>
    </xdr:from>
    <xdr:to>
      <xdr:col>116</xdr:col>
      <xdr:colOff>63500</xdr:colOff>
      <xdr:row>57</xdr:row>
      <xdr:rowOff>162340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8678532"/>
          <a:ext cx="838200" cy="125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158420</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93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8543</xdr:rowOff>
    </xdr:from>
    <xdr:to>
      <xdr:col>116</xdr:col>
      <xdr:colOff>114300</xdr:colOff>
      <xdr:row>58</xdr:row>
      <xdr:rowOff>110143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5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106032</xdr:rowOff>
    </xdr:from>
    <xdr:to>
      <xdr:col>111</xdr:col>
      <xdr:colOff>177800</xdr:colOff>
      <xdr:row>57</xdr:row>
      <xdr:rowOff>164115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8678532"/>
          <a:ext cx="889000" cy="125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18674</xdr:rowOff>
    </xdr:from>
    <xdr:to>
      <xdr:col>112</xdr:col>
      <xdr:colOff>38100</xdr:colOff>
      <xdr:row>58</xdr:row>
      <xdr:rowOff>120274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111401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05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15296</xdr:rowOff>
    </xdr:from>
    <xdr:to>
      <xdr:col>107</xdr:col>
      <xdr:colOff>50800</xdr:colOff>
      <xdr:row>57</xdr:row>
      <xdr:rowOff>164115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9787946"/>
          <a:ext cx="889000" cy="14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15912</xdr:rowOff>
    </xdr:from>
    <xdr:to>
      <xdr:col>107</xdr:col>
      <xdr:colOff>101600</xdr:colOff>
      <xdr:row>58</xdr:row>
      <xdr:rowOff>117512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108639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5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15296</xdr:rowOff>
    </xdr:from>
    <xdr:to>
      <xdr:col>102</xdr:col>
      <xdr:colOff>114300</xdr:colOff>
      <xdr:row>57</xdr:row>
      <xdr:rowOff>111646</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9787946"/>
          <a:ext cx="889000" cy="9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16013</xdr:rowOff>
    </xdr:from>
    <xdr:to>
      <xdr:col>102</xdr:col>
      <xdr:colOff>165100</xdr:colOff>
      <xdr:row>58</xdr:row>
      <xdr:rowOff>117613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108740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0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14459</xdr:rowOff>
    </xdr:from>
    <xdr:to>
      <xdr:col>98</xdr:col>
      <xdr:colOff>38100</xdr:colOff>
      <xdr:row>58</xdr:row>
      <xdr:rowOff>116059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107186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111540</xdr:rowOff>
    </xdr:from>
    <xdr:to>
      <xdr:col>116</xdr:col>
      <xdr:colOff>114300</xdr:colOff>
      <xdr:row>58</xdr:row>
      <xdr:rowOff>41690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88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134417</xdr:rowOff>
    </xdr:from>
    <xdr:ext cx="534377"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73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55232</xdr:rowOff>
    </xdr:from>
    <xdr:to>
      <xdr:col>112</xdr:col>
      <xdr:colOff>38100</xdr:colOff>
      <xdr:row>50</xdr:row>
      <xdr:rowOff>156832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862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49</xdr:row>
      <xdr:rowOff>1909</xdr:rowOff>
    </xdr:from>
    <xdr:ext cx="59901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23795" y="840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113315</xdr:rowOff>
    </xdr:from>
    <xdr:to>
      <xdr:col>107</xdr:col>
      <xdr:colOff>101600</xdr:colOff>
      <xdr:row>58</xdr:row>
      <xdr:rowOff>43465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88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59992</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67111" y="966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135946</xdr:rowOff>
    </xdr:from>
    <xdr:to>
      <xdr:col>102</xdr:col>
      <xdr:colOff>165100</xdr:colOff>
      <xdr:row>57</xdr:row>
      <xdr:rowOff>66096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73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82623</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278111" y="951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60846</xdr:rowOff>
    </xdr:from>
    <xdr:to>
      <xdr:col>98</xdr:col>
      <xdr:colOff>38100</xdr:colOff>
      <xdr:row>57</xdr:row>
      <xdr:rowOff>162446</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83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7523</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389111" y="96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130634</xdr:rowOff>
    </xdr:from>
    <xdr:to>
      <xdr:col>116</xdr:col>
      <xdr:colOff>63500</xdr:colOff>
      <xdr:row>76</xdr:row>
      <xdr:rowOff>109255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989384"/>
          <a:ext cx="838200" cy="15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130634</xdr:rowOff>
    </xdr:from>
    <xdr:to>
      <xdr:col>111</xdr:col>
      <xdr:colOff>177800</xdr:colOff>
      <xdr:row>76</xdr:row>
      <xdr:rowOff>39688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989384"/>
          <a:ext cx="889000" cy="8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39688</xdr:rowOff>
    </xdr:from>
    <xdr:to>
      <xdr:col>107</xdr:col>
      <xdr:colOff>50800</xdr:colOff>
      <xdr:row>76</xdr:row>
      <xdr:rowOff>65432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069888"/>
          <a:ext cx="889000" cy="2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45498</xdr:rowOff>
    </xdr:from>
    <xdr:to>
      <xdr:col>102</xdr:col>
      <xdr:colOff>114300</xdr:colOff>
      <xdr:row>76</xdr:row>
      <xdr:rowOff>65432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075698"/>
          <a:ext cx="8890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58455</xdr:rowOff>
    </xdr:from>
    <xdr:to>
      <xdr:col>116</xdr:col>
      <xdr:colOff>114300</xdr:colOff>
      <xdr:row>76</xdr:row>
      <xdr:rowOff>160055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36882</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6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79834</xdr:rowOff>
    </xdr:from>
    <xdr:to>
      <xdr:col>112</xdr:col>
      <xdr:colOff>38100</xdr:colOff>
      <xdr:row>76</xdr:row>
      <xdr:rowOff>9984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3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26511</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71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160338</xdr:rowOff>
    </xdr:from>
    <xdr:to>
      <xdr:col>107</xdr:col>
      <xdr:colOff>101600</xdr:colOff>
      <xdr:row>76</xdr:row>
      <xdr:rowOff>90488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1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81615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1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14632</xdr:rowOff>
    </xdr:from>
    <xdr:to>
      <xdr:col>102</xdr:col>
      <xdr:colOff>165100</xdr:colOff>
      <xdr:row>76</xdr:row>
      <xdr:rowOff>116232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4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107359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13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166148</xdr:rowOff>
    </xdr:from>
    <xdr:to>
      <xdr:col>98</xdr:col>
      <xdr:colOff>38100</xdr:colOff>
      <xdr:row>76</xdr:row>
      <xdr:rowOff>96298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2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87425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11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類似団体平均に比べて、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投資及び出資金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、貸付金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が多額となっている。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投資及び出資金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令和６年度から公営企業会計の法適化による簡易水道事業会計及び下水道事業会計への出資金によるものである。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貸付金においては、金融機関への中小企業振興資金原資貸付の実施によるものである。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公債費においては、過去の大規模投資により発行した地方債の元金償によるものである。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なお、貸付金、維持補修費、積立金が前年度に比べて大幅に減少している。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貸付金においては、陸中たのはたへの長期貸付金の減によるものである。　維持補修費においては、道路除排雪業務委託料の減によるものである。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積立金においては、ふるさと基金積立金の減によるものである。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岩手県田野畑村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2,888
2,855
156.19
3,890,333
3,648,352
151,667
2,456,891
4,750,199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73597</xdr:rowOff>
    </xdr:from>
    <xdr:to>
      <xdr:col>24</xdr:col>
      <xdr:colOff>63500</xdr:colOff>
      <xdr:row>37</xdr:row>
      <xdr:rowOff>81445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17247"/>
          <a:ext cx="8382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81445</xdr:rowOff>
    </xdr:from>
    <xdr:to>
      <xdr:col>19</xdr:col>
      <xdr:colOff>177800</xdr:colOff>
      <xdr:row>37</xdr:row>
      <xdr:rowOff>86093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25095"/>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86093</xdr:rowOff>
    </xdr:from>
    <xdr:to>
      <xdr:col>15</xdr:col>
      <xdr:colOff>50800</xdr:colOff>
      <xdr:row>37</xdr:row>
      <xdr:rowOff>95009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29743"/>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95009</xdr:rowOff>
    </xdr:from>
    <xdr:to>
      <xdr:col>10</xdr:col>
      <xdr:colOff>114300</xdr:colOff>
      <xdr:row>37</xdr:row>
      <xdr:rowOff>95199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3865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22797</xdr:rowOff>
    </xdr:from>
    <xdr:to>
      <xdr:col>24</xdr:col>
      <xdr:colOff>114300</xdr:colOff>
      <xdr:row>37</xdr:row>
      <xdr:rowOff>124397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6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1224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4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30645</xdr:rowOff>
    </xdr:from>
    <xdr:to>
      <xdr:col>20</xdr:col>
      <xdr:colOff>38100</xdr:colOff>
      <xdr:row>37</xdr:row>
      <xdr:rowOff>132245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7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123372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6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35293</xdr:rowOff>
    </xdr:from>
    <xdr:to>
      <xdr:col>15</xdr:col>
      <xdr:colOff>101600</xdr:colOff>
      <xdr:row>37</xdr:row>
      <xdr:rowOff>136893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7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128020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7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44209</xdr:rowOff>
    </xdr:from>
    <xdr:to>
      <xdr:col>10</xdr:col>
      <xdr:colOff>165100</xdr:colOff>
      <xdr:row>37</xdr:row>
      <xdr:rowOff>145809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8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136936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8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44399</xdr:rowOff>
    </xdr:from>
    <xdr:to>
      <xdr:col>6</xdr:col>
      <xdr:colOff>38100</xdr:colOff>
      <xdr:row>37</xdr:row>
      <xdr:rowOff>145999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8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137126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8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88209</xdr:rowOff>
    </xdr:from>
    <xdr:to>
      <xdr:col>24</xdr:col>
      <xdr:colOff>63500</xdr:colOff>
      <xdr:row>58</xdr:row>
      <xdr:rowOff>21320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860859"/>
          <a:ext cx="838200" cy="10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88209</xdr:rowOff>
    </xdr:from>
    <xdr:to>
      <xdr:col>19</xdr:col>
      <xdr:colOff>177800</xdr:colOff>
      <xdr:row>57</xdr:row>
      <xdr:rowOff>105306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60859"/>
          <a:ext cx="889000" cy="1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105306</xdr:rowOff>
    </xdr:from>
    <xdr:to>
      <xdr:col>15</xdr:col>
      <xdr:colOff>50800</xdr:colOff>
      <xdr:row>57</xdr:row>
      <xdr:rowOff>118633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77956"/>
          <a:ext cx="889000" cy="1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74375</xdr:rowOff>
    </xdr:from>
    <xdr:to>
      <xdr:col>10</xdr:col>
      <xdr:colOff>114300</xdr:colOff>
      <xdr:row>57</xdr:row>
      <xdr:rowOff>118633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47025"/>
          <a:ext cx="889000" cy="4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141970</xdr:rowOff>
    </xdr:from>
    <xdr:to>
      <xdr:col>24</xdr:col>
      <xdr:colOff>114300</xdr:colOff>
      <xdr:row>58</xdr:row>
      <xdr:rowOff>72120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1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37409</xdr:rowOff>
    </xdr:from>
    <xdr:to>
      <xdr:col>20</xdr:col>
      <xdr:colOff>38100</xdr:colOff>
      <xdr:row>57</xdr:row>
      <xdr:rowOff>139009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1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155536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8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54506</xdr:rowOff>
    </xdr:from>
    <xdr:to>
      <xdr:col>15</xdr:col>
      <xdr:colOff>101600</xdr:colOff>
      <xdr:row>57</xdr:row>
      <xdr:rowOff>156106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2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0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67833</xdr:rowOff>
    </xdr:from>
    <xdr:to>
      <xdr:col>10</xdr:col>
      <xdr:colOff>165100</xdr:colOff>
      <xdr:row>57</xdr:row>
      <xdr:rowOff>169433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4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14510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1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23575</xdr:rowOff>
    </xdr:from>
    <xdr:to>
      <xdr:col>6</xdr:col>
      <xdr:colOff>38100</xdr:colOff>
      <xdr:row>57</xdr:row>
      <xdr:rowOff>125175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9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141702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7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35651</xdr:rowOff>
    </xdr:from>
    <xdr:to>
      <xdr:col>24</xdr:col>
      <xdr:colOff>63500</xdr:colOff>
      <xdr:row>77</xdr:row>
      <xdr:rowOff>49371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37301"/>
          <a:ext cx="838200" cy="1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13925</xdr:rowOff>
    </xdr:from>
    <xdr:to>
      <xdr:col>19</xdr:col>
      <xdr:colOff>177800</xdr:colOff>
      <xdr:row>77</xdr:row>
      <xdr:rowOff>49371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15575"/>
          <a:ext cx="889000" cy="3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117405</xdr:rowOff>
    </xdr:from>
    <xdr:to>
      <xdr:col>15</xdr:col>
      <xdr:colOff>50800</xdr:colOff>
      <xdr:row>77</xdr:row>
      <xdr:rowOff>13925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147605"/>
          <a:ext cx="889000" cy="6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117405</xdr:rowOff>
    </xdr:from>
    <xdr:to>
      <xdr:col>10</xdr:col>
      <xdr:colOff>114300</xdr:colOff>
      <xdr:row>77</xdr:row>
      <xdr:rowOff>94258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47605"/>
          <a:ext cx="889000" cy="14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156301</xdr:rowOff>
    </xdr:from>
    <xdr:to>
      <xdr:col>24</xdr:col>
      <xdr:colOff>114300</xdr:colOff>
      <xdr:row>77</xdr:row>
      <xdr:rowOff>86451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8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134728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64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170021</xdr:rowOff>
    </xdr:from>
    <xdr:to>
      <xdr:col>20</xdr:col>
      <xdr:colOff>38100</xdr:colOff>
      <xdr:row>77</xdr:row>
      <xdr:rowOff>100171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0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91298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92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134575</xdr:rowOff>
    </xdr:from>
    <xdr:to>
      <xdr:col>15</xdr:col>
      <xdr:colOff>101600</xdr:colOff>
      <xdr:row>77</xdr:row>
      <xdr:rowOff>64725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55852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5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66605</xdr:rowOff>
    </xdr:from>
    <xdr:to>
      <xdr:col>10</xdr:col>
      <xdr:colOff>165100</xdr:colOff>
      <xdr:row>76</xdr:row>
      <xdr:rowOff>168205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9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159332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18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43458</xdr:rowOff>
    </xdr:from>
    <xdr:to>
      <xdr:col>6</xdr:col>
      <xdr:colOff>38100</xdr:colOff>
      <xdr:row>77</xdr:row>
      <xdr:rowOff>145058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4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136185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3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29528</xdr:rowOff>
    </xdr:from>
    <xdr:to>
      <xdr:col>24</xdr:col>
      <xdr:colOff>63500</xdr:colOff>
      <xdr:row>98</xdr:row>
      <xdr:rowOff>69262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31628"/>
          <a:ext cx="838200" cy="3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69262</xdr:rowOff>
    </xdr:from>
    <xdr:to>
      <xdr:col>19</xdr:col>
      <xdr:colOff>177800</xdr:colOff>
      <xdr:row>98</xdr:row>
      <xdr:rowOff>91748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71362"/>
          <a:ext cx="889000" cy="2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86502</xdr:rowOff>
    </xdr:from>
    <xdr:to>
      <xdr:col>15</xdr:col>
      <xdr:colOff>50800</xdr:colOff>
      <xdr:row>98</xdr:row>
      <xdr:rowOff>91748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88602"/>
          <a:ext cx="889000" cy="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86502</xdr:rowOff>
    </xdr:from>
    <xdr:to>
      <xdr:col>10</xdr:col>
      <xdr:colOff>114300</xdr:colOff>
      <xdr:row>98</xdr:row>
      <xdr:rowOff>102440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88602"/>
          <a:ext cx="889000" cy="1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150178</xdr:rowOff>
    </xdr:from>
    <xdr:to>
      <xdr:col>24</xdr:col>
      <xdr:colOff>114300</xdr:colOff>
      <xdr:row>98</xdr:row>
      <xdr:rowOff>80328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8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65105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9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18462</xdr:rowOff>
    </xdr:from>
    <xdr:to>
      <xdr:col>20</xdr:col>
      <xdr:colOff>38100</xdr:colOff>
      <xdr:row>98</xdr:row>
      <xdr:rowOff>120062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111189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40948</xdr:rowOff>
    </xdr:from>
    <xdr:to>
      <xdr:col>15</xdr:col>
      <xdr:colOff>101600</xdr:colOff>
      <xdr:row>98</xdr:row>
      <xdr:rowOff>142548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4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133675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3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35702</xdr:rowOff>
    </xdr:from>
    <xdr:to>
      <xdr:col>10</xdr:col>
      <xdr:colOff>165100</xdr:colOff>
      <xdr:row>98</xdr:row>
      <xdr:rowOff>137302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3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128429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51640</xdr:rowOff>
    </xdr:from>
    <xdr:to>
      <xdr:col>6</xdr:col>
      <xdr:colOff>38100</xdr:colOff>
      <xdr:row>98</xdr:row>
      <xdr:rowOff>153240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144367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4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44069</xdr:rowOff>
    </xdr:from>
    <xdr:to>
      <xdr:col>55</xdr:col>
      <xdr:colOff>0</xdr:colOff>
      <xdr:row>39</xdr:row>
      <xdr:rowOff>44069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0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44069</xdr:rowOff>
    </xdr:from>
    <xdr:to>
      <xdr:col>50</xdr:col>
      <xdr:colOff>114300</xdr:colOff>
      <xdr:row>39</xdr:row>
      <xdr:rowOff>44069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44069</xdr:rowOff>
    </xdr:from>
    <xdr:to>
      <xdr:col>45</xdr:col>
      <xdr:colOff>177800</xdr:colOff>
      <xdr:row>39</xdr:row>
      <xdr:rowOff>44069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43688</xdr:rowOff>
    </xdr:from>
    <xdr:to>
      <xdr:col>41</xdr:col>
      <xdr:colOff>50800</xdr:colOff>
      <xdr:row>39</xdr:row>
      <xdr:rowOff>44069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023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164719</xdr:rowOff>
    </xdr:from>
    <xdr:to>
      <xdr:col>55</xdr:col>
      <xdr:colOff>50800</xdr:colOff>
      <xdr:row>39</xdr:row>
      <xdr:rowOff>94869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79646</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164719</xdr:rowOff>
    </xdr:from>
    <xdr:to>
      <xdr:col>50</xdr:col>
      <xdr:colOff>165100</xdr:colOff>
      <xdr:row>39</xdr:row>
      <xdr:rowOff>94869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85996</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164719</xdr:rowOff>
    </xdr:from>
    <xdr:to>
      <xdr:col>46</xdr:col>
      <xdr:colOff>38100</xdr:colOff>
      <xdr:row>39</xdr:row>
      <xdr:rowOff>94869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85996</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164719</xdr:rowOff>
    </xdr:from>
    <xdr:to>
      <xdr:col>41</xdr:col>
      <xdr:colOff>101600</xdr:colOff>
      <xdr:row>39</xdr:row>
      <xdr:rowOff>94869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85996</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164338</xdr:rowOff>
    </xdr:from>
    <xdr:to>
      <xdr:col>36</xdr:col>
      <xdr:colOff>165100</xdr:colOff>
      <xdr:row>39</xdr:row>
      <xdr:rowOff>94488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85615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67260</xdr:rowOff>
    </xdr:from>
    <xdr:to>
      <xdr:col>55</xdr:col>
      <xdr:colOff>0</xdr:colOff>
      <xdr:row>58</xdr:row>
      <xdr:rowOff>76580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11360"/>
          <a:ext cx="838200" cy="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76580</xdr:rowOff>
    </xdr:from>
    <xdr:to>
      <xdr:col>50</xdr:col>
      <xdr:colOff>114300</xdr:colOff>
      <xdr:row>58</xdr:row>
      <xdr:rowOff>82324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20680"/>
          <a:ext cx="889000" cy="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169299</xdr:rowOff>
    </xdr:from>
    <xdr:to>
      <xdr:col>45</xdr:col>
      <xdr:colOff>177800</xdr:colOff>
      <xdr:row>58</xdr:row>
      <xdr:rowOff>82324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41949"/>
          <a:ext cx="889000" cy="8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148196</xdr:rowOff>
    </xdr:from>
    <xdr:to>
      <xdr:col>41</xdr:col>
      <xdr:colOff>50800</xdr:colOff>
      <xdr:row>57</xdr:row>
      <xdr:rowOff>169299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77946"/>
          <a:ext cx="889000" cy="36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16460</xdr:rowOff>
    </xdr:from>
    <xdr:to>
      <xdr:col>55</xdr:col>
      <xdr:colOff>50800</xdr:colOff>
      <xdr:row>58</xdr:row>
      <xdr:rowOff>118060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6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102837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7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25780</xdr:rowOff>
    </xdr:from>
    <xdr:to>
      <xdr:col>50</xdr:col>
      <xdr:colOff>165100</xdr:colOff>
      <xdr:row>58</xdr:row>
      <xdr:rowOff>127380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6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118507</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6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31524</xdr:rowOff>
    </xdr:from>
    <xdr:to>
      <xdr:col>46</xdr:col>
      <xdr:colOff>38100</xdr:colOff>
      <xdr:row>58</xdr:row>
      <xdr:rowOff>133124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7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124251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68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118499</xdr:rowOff>
    </xdr:from>
    <xdr:to>
      <xdr:col>41</xdr:col>
      <xdr:colOff>101600</xdr:colOff>
      <xdr:row>58</xdr:row>
      <xdr:rowOff>48649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9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65176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6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97396</xdr:rowOff>
    </xdr:from>
    <xdr:to>
      <xdr:col>36</xdr:col>
      <xdr:colOff>165100</xdr:colOff>
      <xdr:row>56</xdr:row>
      <xdr:rowOff>27546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44073</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30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138751</xdr:rowOff>
    </xdr:from>
    <xdr:to>
      <xdr:col>55</xdr:col>
      <xdr:colOff>0</xdr:colOff>
      <xdr:row>78</xdr:row>
      <xdr:rowOff>69093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826051"/>
          <a:ext cx="838200" cy="61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138751</xdr:rowOff>
    </xdr:from>
    <xdr:to>
      <xdr:col>50</xdr:col>
      <xdr:colOff>114300</xdr:colOff>
      <xdr:row>77</xdr:row>
      <xdr:rowOff>151651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826051"/>
          <a:ext cx="889000" cy="52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142588</xdr:rowOff>
    </xdr:from>
    <xdr:to>
      <xdr:col>45</xdr:col>
      <xdr:colOff>177800</xdr:colOff>
      <xdr:row>77</xdr:row>
      <xdr:rowOff>151651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44238"/>
          <a:ext cx="889000" cy="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142588</xdr:rowOff>
    </xdr:from>
    <xdr:to>
      <xdr:col>41</xdr:col>
      <xdr:colOff>50800</xdr:colOff>
      <xdr:row>78</xdr:row>
      <xdr:rowOff>1077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44238"/>
          <a:ext cx="889000" cy="2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18293</xdr:rowOff>
    </xdr:from>
    <xdr:to>
      <xdr:col>55</xdr:col>
      <xdr:colOff>50800</xdr:colOff>
      <xdr:row>78</xdr:row>
      <xdr:rowOff>119893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9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168170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6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87951</xdr:rowOff>
    </xdr:from>
    <xdr:to>
      <xdr:col>50</xdr:col>
      <xdr:colOff>165100</xdr:colOff>
      <xdr:row>75</xdr:row>
      <xdr:rowOff>18101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77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34628</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55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100851</xdr:rowOff>
    </xdr:from>
    <xdr:to>
      <xdr:col>46</xdr:col>
      <xdr:colOff>38100</xdr:colOff>
      <xdr:row>78</xdr:row>
      <xdr:rowOff>31001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0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22128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9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91788</xdr:rowOff>
    </xdr:from>
    <xdr:to>
      <xdr:col>41</xdr:col>
      <xdr:colOff>101600</xdr:colOff>
      <xdr:row>78</xdr:row>
      <xdr:rowOff>21938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9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38465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6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121727</xdr:rowOff>
    </xdr:from>
    <xdr:to>
      <xdr:col>36</xdr:col>
      <xdr:colOff>165100</xdr:colOff>
      <xdr:row>78</xdr:row>
      <xdr:rowOff>51877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2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43004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1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4018</xdr:rowOff>
    </xdr:from>
    <xdr:to>
      <xdr:col>55</xdr:col>
      <xdr:colOff>0</xdr:colOff>
      <xdr:row>98</xdr:row>
      <xdr:rowOff>115517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806118"/>
          <a:ext cx="838200" cy="1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4018</xdr:rowOff>
    </xdr:from>
    <xdr:to>
      <xdr:col>50</xdr:col>
      <xdr:colOff>114300</xdr:colOff>
      <xdr:row>98</xdr:row>
      <xdr:rowOff>54702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06118"/>
          <a:ext cx="889000" cy="5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44190</xdr:rowOff>
    </xdr:from>
    <xdr:to>
      <xdr:col>45</xdr:col>
      <xdr:colOff>177800</xdr:colOff>
      <xdr:row>98</xdr:row>
      <xdr:rowOff>54702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74840"/>
          <a:ext cx="889000" cy="18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67762</xdr:rowOff>
    </xdr:from>
    <xdr:to>
      <xdr:col>41</xdr:col>
      <xdr:colOff>50800</xdr:colOff>
      <xdr:row>97</xdr:row>
      <xdr:rowOff>44190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355512"/>
          <a:ext cx="889000" cy="31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64717</xdr:rowOff>
    </xdr:from>
    <xdr:to>
      <xdr:col>55</xdr:col>
      <xdr:colOff>50800</xdr:colOff>
      <xdr:row>98</xdr:row>
      <xdr:rowOff>166317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6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151094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8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124668</xdr:rowOff>
    </xdr:from>
    <xdr:to>
      <xdr:col>50</xdr:col>
      <xdr:colOff>165100</xdr:colOff>
      <xdr:row>98</xdr:row>
      <xdr:rowOff>54818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5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45945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84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3902</xdr:rowOff>
    </xdr:from>
    <xdr:to>
      <xdr:col>46</xdr:col>
      <xdr:colOff>38100</xdr:colOff>
      <xdr:row>98</xdr:row>
      <xdr:rowOff>105502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0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96629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898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164840</xdr:rowOff>
    </xdr:from>
    <xdr:to>
      <xdr:col>41</xdr:col>
      <xdr:colOff>101600</xdr:colOff>
      <xdr:row>97</xdr:row>
      <xdr:rowOff>94990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2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111517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39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16962</xdr:rowOff>
    </xdr:from>
    <xdr:to>
      <xdr:col>36</xdr:col>
      <xdr:colOff>165100</xdr:colOff>
      <xdr:row>95</xdr:row>
      <xdr:rowOff>118562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135089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07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81426</xdr:rowOff>
    </xdr:from>
    <xdr:to>
      <xdr:col>85</xdr:col>
      <xdr:colOff>127000</xdr:colOff>
      <xdr:row>37</xdr:row>
      <xdr:rowOff>132473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25076"/>
          <a:ext cx="838200" cy="5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125706</xdr:rowOff>
    </xdr:from>
    <xdr:to>
      <xdr:col>81</xdr:col>
      <xdr:colOff>50800</xdr:colOff>
      <xdr:row>37</xdr:row>
      <xdr:rowOff>132473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69356"/>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125706</xdr:rowOff>
    </xdr:from>
    <xdr:to>
      <xdr:col>76</xdr:col>
      <xdr:colOff>114300</xdr:colOff>
      <xdr:row>38</xdr:row>
      <xdr:rowOff>21437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69356"/>
          <a:ext cx="889000" cy="6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133787</xdr:rowOff>
    </xdr:from>
    <xdr:to>
      <xdr:col>71</xdr:col>
      <xdr:colOff>177800</xdr:colOff>
      <xdr:row>38</xdr:row>
      <xdr:rowOff>21437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77437"/>
          <a:ext cx="889000" cy="5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30626</xdr:rowOff>
    </xdr:from>
    <xdr:to>
      <xdr:col>85</xdr:col>
      <xdr:colOff>177800</xdr:colOff>
      <xdr:row>37</xdr:row>
      <xdr:rowOff>132226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7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53503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2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81673</xdr:rowOff>
    </xdr:from>
    <xdr:to>
      <xdr:col>81</xdr:col>
      <xdr:colOff>101600</xdr:colOff>
      <xdr:row>38</xdr:row>
      <xdr:rowOff>11823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2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28350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20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74906</xdr:rowOff>
    </xdr:from>
    <xdr:to>
      <xdr:col>76</xdr:col>
      <xdr:colOff>165100</xdr:colOff>
      <xdr:row>38</xdr:row>
      <xdr:rowOff>5056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21583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9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142087</xdr:rowOff>
    </xdr:from>
    <xdr:to>
      <xdr:col>72</xdr:col>
      <xdr:colOff>38100</xdr:colOff>
      <xdr:row>38</xdr:row>
      <xdr:rowOff>72237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8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63364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7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82987</xdr:rowOff>
    </xdr:from>
    <xdr:to>
      <xdr:col>67</xdr:col>
      <xdr:colOff>101600</xdr:colOff>
      <xdr:row>38</xdr:row>
      <xdr:rowOff>13137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2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4264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1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73380</xdr:rowOff>
    </xdr:from>
    <xdr:to>
      <xdr:col>85</xdr:col>
      <xdr:colOff>127000</xdr:colOff>
      <xdr:row>58</xdr:row>
      <xdr:rowOff>139086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17480"/>
          <a:ext cx="838200" cy="6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139086</xdr:rowOff>
    </xdr:from>
    <xdr:to>
      <xdr:col>81</xdr:col>
      <xdr:colOff>50800</xdr:colOff>
      <xdr:row>58</xdr:row>
      <xdr:rowOff>149472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83186"/>
          <a:ext cx="889000" cy="1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149472</xdr:rowOff>
    </xdr:from>
    <xdr:to>
      <xdr:col>76</xdr:col>
      <xdr:colOff>114300</xdr:colOff>
      <xdr:row>58</xdr:row>
      <xdr:rowOff>149962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93572"/>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135412</xdr:rowOff>
    </xdr:from>
    <xdr:to>
      <xdr:col>71</xdr:col>
      <xdr:colOff>177800</xdr:colOff>
      <xdr:row>58</xdr:row>
      <xdr:rowOff>149962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908062"/>
          <a:ext cx="889000" cy="18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22580</xdr:rowOff>
    </xdr:from>
    <xdr:to>
      <xdr:col>85</xdr:col>
      <xdr:colOff>177800</xdr:colOff>
      <xdr:row>58</xdr:row>
      <xdr:rowOff>124180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108957</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8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88286</xdr:rowOff>
    </xdr:from>
    <xdr:to>
      <xdr:col>81</xdr:col>
      <xdr:colOff>101600</xdr:colOff>
      <xdr:row>59</xdr:row>
      <xdr:rowOff>18436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3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9563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2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98672</xdr:rowOff>
    </xdr:from>
    <xdr:to>
      <xdr:col>76</xdr:col>
      <xdr:colOff>165100</xdr:colOff>
      <xdr:row>59</xdr:row>
      <xdr:rowOff>28822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4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19949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3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99162</xdr:rowOff>
    </xdr:from>
    <xdr:to>
      <xdr:col>72</xdr:col>
      <xdr:colOff>38100</xdr:colOff>
      <xdr:row>59</xdr:row>
      <xdr:rowOff>29312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4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20439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84612</xdr:rowOff>
    </xdr:from>
    <xdr:to>
      <xdr:col>67</xdr:col>
      <xdr:colOff>101600</xdr:colOff>
      <xdr:row>58</xdr:row>
      <xdr:rowOff>14762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5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31289</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63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21645</xdr:rowOff>
    </xdr:from>
    <xdr:to>
      <xdr:col>85</xdr:col>
      <xdr:colOff>127000</xdr:colOff>
      <xdr:row>79</xdr:row>
      <xdr:rowOff>41433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66195"/>
          <a:ext cx="838200" cy="1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143523</xdr:rowOff>
    </xdr:from>
    <xdr:to>
      <xdr:col>81</xdr:col>
      <xdr:colOff>50800</xdr:colOff>
      <xdr:row>79</xdr:row>
      <xdr:rowOff>41433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6623"/>
          <a:ext cx="889000" cy="6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43120</xdr:rowOff>
    </xdr:from>
    <xdr:to>
      <xdr:col>76</xdr:col>
      <xdr:colOff>114300</xdr:colOff>
      <xdr:row>78</xdr:row>
      <xdr:rowOff>143523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244770"/>
          <a:ext cx="889000" cy="27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149777</xdr:rowOff>
    </xdr:from>
    <xdr:to>
      <xdr:col>71</xdr:col>
      <xdr:colOff>177800</xdr:colOff>
      <xdr:row>77</xdr:row>
      <xdr:rowOff>43120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179977"/>
          <a:ext cx="889000" cy="6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142295</xdr:rowOff>
    </xdr:from>
    <xdr:to>
      <xdr:col>85</xdr:col>
      <xdr:colOff>177800</xdr:colOff>
      <xdr:row>79</xdr:row>
      <xdr:rowOff>72445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1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162083</xdr:rowOff>
    </xdr:from>
    <xdr:to>
      <xdr:col>81</xdr:col>
      <xdr:colOff>101600</xdr:colOff>
      <xdr:row>79</xdr:row>
      <xdr:rowOff>92233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83360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2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92723</xdr:rowOff>
    </xdr:from>
    <xdr:to>
      <xdr:col>76</xdr:col>
      <xdr:colOff>165100</xdr:colOff>
      <xdr:row>79</xdr:row>
      <xdr:rowOff>22873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39400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24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163770</xdr:rowOff>
    </xdr:from>
    <xdr:to>
      <xdr:col>72</xdr:col>
      <xdr:colOff>38100</xdr:colOff>
      <xdr:row>77</xdr:row>
      <xdr:rowOff>93920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19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110448</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03795" y="12969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98977</xdr:rowOff>
    </xdr:from>
    <xdr:to>
      <xdr:col>67</xdr:col>
      <xdr:colOff>101600</xdr:colOff>
      <xdr:row>77</xdr:row>
      <xdr:rowOff>29127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12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45655</xdr:rowOff>
    </xdr:from>
    <xdr:ext cx="59901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14795" y="1290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13134</xdr:rowOff>
    </xdr:from>
    <xdr:to>
      <xdr:col>85</xdr:col>
      <xdr:colOff>127000</xdr:colOff>
      <xdr:row>97</xdr:row>
      <xdr:rowOff>54319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43784"/>
          <a:ext cx="838200" cy="4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54319</xdr:rowOff>
    </xdr:from>
    <xdr:to>
      <xdr:col>81</xdr:col>
      <xdr:colOff>50800</xdr:colOff>
      <xdr:row>97</xdr:row>
      <xdr:rowOff>91312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84969"/>
          <a:ext cx="889000" cy="3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91312</xdr:rowOff>
    </xdr:from>
    <xdr:to>
      <xdr:col>76</xdr:col>
      <xdr:colOff>114300</xdr:colOff>
      <xdr:row>97</xdr:row>
      <xdr:rowOff>110265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21962"/>
          <a:ext cx="889000" cy="1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108866</xdr:rowOff>
    </xdr:from>
    <xdr:to>
      <xdr:col>71</xdr:col>
      <xdr:colOff>177800</xdr:colOff>
      <xdr:row>97</xdr:row>
      <xdr:rowOff>110265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739516"/>
          <a:ext cx="88900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133784</xdr:rowOff>
    </xdr:from>
    <xdr:to>
      <xdr:col>85</xdr:col>
      <xdr:colOff>177800</xdr:colOff>
      <xdr:row>97</xdr:row>
      <xdr:rowOff>63934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9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156661</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4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3519</xdr:rowOff>
    </xdr:from>
    <xdr:to>
      <xdr:col>81</xdr:col>
      <xdr:colOff>101600</xdr:colOff>
      <xdr:row>97</xdr:row>
      <xdr:rowOff>105119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3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121646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40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40512</xdr:rowOff>
    </xdr:from>
    <xdr:to>
      <xdr:col>76</xdr:col>
      <xdr:colOff>165100</xdr:colOff>
      <xdr:row>97</xdr:row>
      <xdr:rowOff>142112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7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133239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763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59465</xdr:rowOff>
    </xdr:from>
    <xdr:to>
      <xdr:col>72</xdr:col>
      <xdr:colOff>38100</xdr:colOff>
      <xdr:row>97</xdr:row>
      <xdr:rowOff>161065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9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152192</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78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58066</xdr:rowOff>
    </xdr:from>
    <xdr:to>
      <xdr:col>67</xdr:col>
      <xdr:colOff>101600</xdr:colOff>
      <xdr:row>97</xdr:row>
      <xdr:rowOff>159666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8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150793</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78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類似団体平均に比べて、消防費、公債費が多額となっている。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消防費においては、一部事務組合への負担金の増加によるものである。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公債費においては、過去の大規模投資により発行した地方債の元金償還の開始によるものである。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なお、商工費が前年度に比べて大幅に減少している理由は、陸中たのはたへの長期貸付金の減によるものである。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岩手県田野畑村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年度以降大幅に増えたが、これは震災復興特別交付税の執行残額等を一時的に積み立てているためであり、後年度精算されるものである。実質収支額は、標準財政規模の５～</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で推移しているが、これは入札の実施等により執行残が生じているためである。実質単年度収支は、マイナスとなった年度があるが、これは復興事業の実施のために財政調整基金（震災復興特別交付税分）を取り崩したことなどによるものである。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震災復興復興特別交付税の返還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特定目的基金への積み替え及び第三セクターへの長期貸付の実施のため、財政調整基金を取り崩したため大幅なマイナスとなっ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たが、令和６年度においては、それらの要因に伴う、財政調整基金の大きな取り崩しが無かったため、プラスに転じた。</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岩手県田野畑村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全会計において実質赤字は生じていない。入札執行等により歳出経費が圧縮されたことなどが要因である。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５年度は、その他の会計で黒字となっているが、簡易水道特別会計、下水道特別会計及び集落排水特別会計の３会計において、公営企業会計の法適化への移行に伴う打ち切り決算を行った影響によるもの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3890333</v>
      </c>
      <c r="BO4" s="358"/>
      <c r="BP4" s="358"/>
      <c r="BQ4" s="358"/>
      <c r="BR4" s="358"/>
      <c r="BS4" s="358"/>
      <c r="BT4" s="358"/>
      <c r="BU4" s="359"/>
      <c r="BV4" s="357">
        <v>4907673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6.2</v>
      </c>
      <c r="CU4" s="364"/>
      <c r="CV4" s="364"/>
      <c r="CW4" s="364"/>
      <c r="CX4" s="364"/>
      <c r="CY4" s="364"/>
      <c r="CZ4" s="364"/>
      <c r="DA4" s="365"/>
      <c r="DB4" s="363">
        <v>5.5</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3648352</v>
      </c>
      <c r="BO5" s="395"/>
      <c r="BP5" s="395"/>
      <c r="BQ5" s="395"/>
      <c r="BR5" s="395"/>
      <c r="BS5" s="395"/>
      <c r="BT5" s="395"/>
      <c r="BU5" s="396"/>
      <c r="BV5" s="394">
        <v>4758231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92.5</v>
      </c>
      <c r="CU5" s="392"/>
      <c r="CV5" s="392"/>
      <c r="CW5" s="392"/>
      <c r="CX5" s="392"/>
      <c r="CY5" s="392"/>
      <c r="CZ5" s="392"/>
      <c r="DA5" s="393"/>
      <c r="DB5" s="391">
        <v>91.4</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241981</v>
      </c>
      <c r="BO6" s="395"/>
      <c r="BP6" s="395"/>
      <c r="BQ6" s="395"/>
      <c r="BR6" s="395"/>
      <c r="BS6" s="395"/>
      <c r="BT6" s="395"/>
      <c r="BU6" s="396"/>
      <c r="BV6" s="394">
        <v>149442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92.7</v>
      </c>
      <c r="CU6" s="432"/>
      <c r="CV6" s="432"/>
      <c r="CW6" s="432"/>
      <c r="CX6" s="432"/>
      <c r="CY6" s="432"/>
      <c r="CZ6" s="432"/>
      <c r="DA6" s="433"/>
      <c r="DB6" s="431">
        <v>91.8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90314</v>
      </c>
      <c r="BO7" s="395"/>
      <c r="BP7" s="395"/>
      <c r="BQ7" s="395"/>
      <c r="BR7" s="395"/>
      <c r="BS7" s="395"/>
      <c r="BT7" s="395"/>
      <c r="BU7" s="396"/>
      <c r="BV7" s="394">
        <v>18381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2456891</v>
      </c>
      <c r="CU7" s="395"/>
      <c r="CV7" s="395"/>
      <c r="CW7" s="395"/>
      <c r="CX7" s="395"/>
      <c r="CY7" s="395"/>
      <c r="CZ7" s="395"/>
      <c r="DA7" s="396"/>
      <c r="DB7" s="394">
        <v>2367139</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151667</v>
      </c>
      <c r="BO8" s="395"/>
      <c r="BP8" s="395"/>
      <c r="BQ8" s="395"/>
      <c r="BR8" s="395"/>
      <c r="BS8" s="395"/>
      <c r="BT8" s="395"/>
      <c r="BU8" s="396"/>
      <c r="BV8" s="394">
        <v>131061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0.15</v>
      </c>
      <c r="CU8" s="435"/>
      <c r="CV8" s="435"/>
      <c r="CW8" s="435"/>
      <c r="CX8" s="435"/>
      <c r="CY8" s="435"/>
      <c r="CZ8" s="435"/>
      <c r="DA8" s="436"/>
      <c r="DB8" s="434">
        <v>0.15</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3059</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20606</v>
      </c>
      <c r="BO9" s="395"/>
      <c r="BP9" s="395"/>
      <c r="BQ9" s="395"/>
      <c r="BR9" s="395"/>
      <c r="BS9" s="395"/>
      <c r="BT9" s="395"/>
      <c r="BU9" s="396"/>
      <c r="BV9" s="394">
        <v>-25052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18.399999999999999</v>
      </c>
      <c r="CU9" s="392"/>
      <c r="CV9" s="392"/>
      <c r="CW9" s="392"/>
      <c r="CX9" s="392"/>
      <c r="CY9" s="392"/>
      <c r="CZ9" s="392"/>
      <c r="DA9" s="393"/>
      <c r="DB9" s="391">
        <v>12.5</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3466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65568</v>
      </c>
      <c r="BO10" s="395"/>
      <c r="BP10" s="395"/>
      <c r="BQ10" s="395"/>
      <c r="BR10" s="395"/>
      <c r="BS10" s="395"/>
      <c r="BT10" s="395"/>
      <c r="BU10" s="396"/>
      <c r="BV10" s="394">
        <v>78097</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2888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37340</v>
      </c>
      <c r="BO12" s="395"/>
      <c r="BP12" s="395"/>
      <c r="BQ12" s="395"/>
      <c r="BR12" s="395"/>
      <c r="BS12" s="395"/>
      <c r="BT12" s="395"/>
      <c r="BU12" s="396"/>
      <c r="BV12" s="394">
        <v>1273827</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2855</v>
      </c>
      <c r="S13" s="479"/>
      <c r="T13" s="479"/>
      <c r="U13" s="479"/>
      <c r="V13" s="480"/>
      <c r="W13" s="410" t="s">
        <v>131</v>
      </c>
      <c r="X13" s="411"/>
      <c r="Y13" s="411"/>
      <c r="Z13" s="411"/>
      <c r="AA13" s="411"/>
      <c r="AB13" s="401"/>
      <c r="AC13" s="445">
        <v>355</v>
      </c>
      <c r="AD13" s="446"/>
      <c r="AE13" s="446"/>
      <c r="AF13" s="446"/>
      <c r="AG13" s="488"/>
      <c r="AH13" s="445">
        <v>424</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48834</v>
      </c>
      <c r="BO13" s="395"/>
      <c r="BP13" s="395"/>
      <c r="BQ13" s="395"/>
      <c r="BR13" s="395"/>
      <c r="BS13" s="395"/>
      <c r="BT13" s="395"/>
      <c r="BU13" s="396"/>
      <c r="BV13" s="394">
        <v>-1220782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10.5</v>
      </c>
      <c r="CU13" s="392"/>
      <c r="CV13" s="392"/>
      <c r="CW13" s="392"/>
      <c r="CX13" s="392"/>
      <c r="CY13" s="392"/>
      <c r="CZ13" s="392"/>
      <c r="DA13" s="393"/>
      <c r="DB13" s="391">
        <v>9.4</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2977</v>
      </c>
      <c r="S14" s="479"/>
      <c r="T14" s="479"/>
      <c r="U14" s="479"/>
      <c r="V14" s="480"/>
      <c r="W14" s="384"/>
      <c r="X14" s="385"/>
      <c r="Y14" s="385"/>
      <c r="Z14" s="385"/>
      <c r="AA14" s="385"/>
      <c r="AB14" s="374"/>
      <c r="AC14" s="481">
        <v>23.6</v>
      </c>
      <c r="AD14" s="482"/>
      <c r="AE14" s="482"/>
      <c r="AF14" s="482"/>
      <c r="AG14" s="483"/>
      <c r="AH14" s="481">
        <v>24.4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2945</v>
      </c>
      <c r="S15" s="479"/>
      <c r="T15" s="479"/>
      <c r="U15" s="479"/>
      <c r="V15" s="480"/>
      <c r="W15" s="410" t="s">
        <v>137</v>
      </c>
      <c r="X15" s="411"/>
      <c r="Y15" s="411"/>
      <c r="Z15" s="411"/>
      <c r="AA15" s="411"/>
      <c r="AB15" s="401"/>
      <c r="AC15" s="445">
        <v>403</v>
      </c>
      <c r="AD15" s="446"/>
      <c r="AE15" s="446"/>
      <c r="AF15" s="446"/>
      <c r="AG15" s="488"/>
      <c r="AH15" s="445">
        <v>465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336011</v>
      </c>
      <c r="BO15" s="358"/>
      <c r="BP15" s="358"/>
      <c r="BQ15" s="358"/>
      <c r="BR15" s="358"/>
      <c r="BS15" s="358"/>
      <c r="BT15" s="358"/>
      <c r="BU15" s="359"/>
      <c r="BV15" s="357">
        <v>338988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26.8</v>
      </c>
      <c r="AD16" s="482"/>
      <c r="AE16" s="482"/>
      <c r="AF16" s="482"/>
      <c r="AG16" s="483"/>
      <c r="AH16" s="481">
        <v>26.8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2386861</v>
      </c>
      <c r="BO16" s="395"/>
      <c r="BP16" s="395"/>
      <c r="BQ16" s="395"/>
      <c r="BR16" s="395"/>
      <c r="BS16" s="395"/>
      <c r="BT16" s="395"/>
      <c r="BU16" s="396"/>
      <c r="BV16" s="394">
        <v>2290331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748</v>
      </c>
      <c r="AD17" s="446"/>
      <c r="AE17" s="446"/>
      <c r="AF17" s="446"/>
      <c r="AG17" s="488"/>
      <c r="AH17" s="445">
        <v>848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401772</v>
      </c>
      <c r="BO17" s="395"/>
      <c r="BP17" s="395"/>
      <c r="BQ17" s="395"/>
      <c r="BR17" s="395"/>
      <c r="BS17" s="395"/>
      <c r="BT17" s="395"/>
      <c r="BU17" s="396"/>
      <c r="BV17" s="394">
        <v>407248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156.19</v>
      </c>
      <c r="M18" s="518"/>
      <c r="N18" s="518"/>
      <c r="O18" s="518"/>
      <c r="P18" s="518"/>
      <c r="Q18" s="518"/>
      <c r="R18" s="519"/>
      <c r="S18" s="519"/>
      <c r="T18" s="519"/>
      <c r="U18" s="519"/>
      <c r="V18" s="520"/>
      <c r="W18" s="412"/>
      <c r="X18" s="413"/>
      <c r="Y18" s="413"/>
      <c r="Z18" s="413"/>
      <c r="AA18" s="413"/>
      <c r="AB18" s="404"/>
      <c r="AC18" s="521">
        <v>49.7</v>
      </c>
      <c r="AD18" s="522"/>
      <c r="AE18" s="522"/>
      <c r="AF18" s="522"/>
      <c r="AG18" s="523"/>
      <c r="AH18" s="521">
        <v>48.8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2280632</v>
      </c>
      <c r="BO18" s="395"/>
      <c r="BP18" s="395"/>
      <c r="BQ18" s="395"/>
      <c r="BR18" s="395"/>
      <c r="BS18" s="395"/>
      <c r="BT18" s="395"/>
      <c r="BU18" s="396"/>
      <c r="BV18" s="394">
        <v>2163571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20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3011971</v>
      </c>
      <c r="BO19" s="395"/>
      <c r="BP19" s="395"/>
      <c r="BQ19" s="395"/>
      <c r="BR19" s="395"/>
      <c r="BS19" s="395"/>
      <c r="BT19" s="395"/>
      <c r="BU19" s="396"/>
      <c r="BV19" s="394">
        <v>4064598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1233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4750199</v>
      </c>
      <c r="BO22" s="358"/>
      <c r="BP22" s="358"/>
      <c r="BQ22" s="358"/>
      <c r="BR22" s="358"/>
      <c r="BS22" s="358"/>
      <c r="BT22" s="358"/>
      <c r="BU22" s="359"/>
      <c r="BV22" s="357">
        <v>5028173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4100308</v>
      </c>
      <c r="BO23" s="395"/>
      <c r="BP23" s="395"/>
      <c r="BQ23" s="395"/>
      <c r="BR23" s="395"/>
      <c r="BS23" s="395"/>
      <c r="BT23" s="395"/>
      <c r="BU23" s="396"/>
      <c r="BV23" s="394">
        <v>4272805</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6550</v>
      </c>
      <c r="R24" s="446"/>
      <c r="S24" s="446"/>
      <c r="T24" s="446"/>
      <c r="U24" s="446"/>
      <c r="V24" s="488"/>
      <c r="W24" s="540"/>
      <c r="X24" s="541"/>
      <c r="Y24" s="542"/>
      <c r="Z24" s="444" t="s">
        <v>162</v>
      </c>
      <c r="AA24" s="424"/>
      <c r="AB24" s="424"/>
      <c r="AC24" s="424"/>
      <c r="AD24" s="424"/>
      <c r="AE24" s="424"/>
      <c r="AF24" s="424"/>
      <c r="AG24" s="425"/>
      <c r="AH24" s="445">
        <v>58</v>
      </c>
      <c r="AI24" s="446"/>
      <c r="AJ24" s="446"/>
      <c r="AK24" s="446"/>
      <c r="AL24" s="488"/>
      <c r="AM24" s="445">
        <v>171448</v>
      </c>
      <c r="AN24" s="446"/>
      <c r="AO24" s="446"/>
      <c r="AP24" s="446"/>
      <c r="AQ24" s="446"/>
      <c r="AR24" s="488"/>
      <c r="AS24" s="445">
        <v>2956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3881158</v>
      </c>
      <c r="BO24" s="395"/>
      <c r="BP24" s="395"/>
      <c r="BQ24" s="395"/>
      <c r="BR24" s="395"/>
      <c r="BS24" s="395"/>
      <c r="BT24" s="395"/>
      <c r="BU24" s="396"/>
      <c r="BV24" s="394">
        <v>4047345</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5380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221343</v>
      </c>
      <c r="BO25" s="358"/>
      <c r="BP25" s="358"/>
      <c r="BQ25" s="358"/>
      <c r="BR25" s="358"/>
      <c r="BS25" s="358"/>
      <c r="BT25" s="358"/>
      <c r="BU25" s="359"/>
      <c r="BV25" s="357">
        <v>38508</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5060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2350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102390</v>
      </c>
      <c r="BO27" s="514"/>
      <c r="BP27" s="514"/>
      <c r="BQ27" s="514"/>
      <c r="BR27" s="514"/>
      <c r="BS27" s="514"/>
      <c r="BT27" s="514"/>
      <c r="BU27" s="515"/>
      <c r="BV27" s="513">
        <v>102388</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1890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1903477</v>
      </c>
      <c r="BO28" s="358"/>
      <c r="BP28" s="358"/>
      <c r="BQ28" s="358"/>
      <c r="BR28" s="358"/>
      <c r="BS28" s="358"/>
      <c r="BT28" s="358"/>
      <c r="BU28" s="359"/>
      <c r="BV28" s="357">
        <v>1875248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8</v>
      </c>
      <c r="M29" s="446"/>
      <c r="N29" s="446"/>
      <c r="O29" s="446"/>
      <c r="P29" s="488"/>
      <c r="Q29" s="445">
        <v>1701</v>
      </c>
      <c r="R29" s="446"/>
      <c r="S29" s="446"/>
      <c r="T29" s="446"/>
      <c r="U29" s="446"/>
      <c r="V29" s="488"/>
      <c r="W29" s="543"/>
      <c r="X29" s="544"/>
      <c r="Y29" s="545"/>
      <c r="Z29" s="444" t="s">
        <v>177</v>
      </c>
      <c r="AA29" s="424"/>
      <c r="AB29" s="424"/>
      <c r="AC29" s="424"/>
      <c r="AD29" s="424"/>
      <c r="AE29" s="424"/>
      <c r="AF29" s="424"/>
      <c r="AG29" s="425"/>
      <c r="AH29" s="445">
        <v>58</v>
      </c>
      <c r="AI29" s="446"/>
      <c r="AJ29" s="446"/>
      <c r="AK29" s="446"/>
      <c r="AL29" s="488"/>
      <c r="AM29" s="445">
        <v>171448</v>
      </c>
      <c r="AN29" s="446"/>
      <c r="AO29" s="446"/>
      <c r="AP29" s="446"/>
      <c r="AQ29" s="446"/>
      <c r="AR29" s="488"/>
      <c r="AS29" s="445">
        <v>2956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94362</v>
      </c>
      <c r="BO29" s="395"/>
      <c r="BP29" s="395"/>
      <c r="BQ29" s="395"/>
      <c r="BR29" s="395"/>
      <c r="BS29" s="395"/>
      <c r="BT29" s="395"/>
      <c r="BU29" s="396"/>
      <c r="BV29" s="394">
        <v>92217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88.8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2333138</v>
      </c>
      <c r="BO30" s="514"/>
      <c r="BP30" s="514"/>
      <c r="BQ30" s="514"/>
      <c r="BR30" s="514"/>
      <c r="BS30" s="514"/>
      <c r="BT30" s="514"/>
      <c r="BU30" s="515"/>
      <c r="BV30" s="513">
        <v>2328319</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IF('各会計、関係団体の財政状況及び健全化判断比率'!B33="","",'各会計、関係団体の財政状況及び健全化判断比率'!B33)</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宮古地区広域行政組合（一般会計）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田野畑村産業開発公社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国民健康保険特別会計（直営診療施設勘定）</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IF('各会計、関係団体の財政状況及び健全化判断比率'!B34="","",'各会計、関係団体の財政状況及び健全化判断比率'!B34)</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岩手県市町村総合事務組合（一般会計）</v>
      </c>
      <c r="BZ35" s="585"/>
      <c r="CA35" s="585"/>
      <c r="CB35" s="585"/>
      <c r="CC35" s="585"/>
      <c r="CD35" s="585"/>
      <c r="CE35" s="585"/>
      <c r="CF35" s="585"/>
      <c r="CG35" s="585"/>
      <c r="CH35" s="585"/>
      <c r="CI35" s="585"/>
      <c r="CJ35" s="585"/>
      <c r="CK35" s="585"/>
      <c r="CL35" s="585"/>
      <c r="CM35" s="585"/>
      <c r="CN35" s="163"/>
      <c r="CO35" s="584">
        <f t="shared" ref="CO35:CO43" si="3">IF(CQ35="","",CO34+1)</f>
        <v>15</v>
      </c>
      <c r="CP35" s="584"/>
      <c r="CQ35" s="585" t="str">
        <f>IF('各会計、関係団体の財政状況及び健全化判断比率'!BS8="","",'各会計、関係団体の財政状況及び健全化判断比率'!BS8)</f>
        <v>陸中たのはた</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介護保険特別会計（保険事業勘定）</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岩手県市町村総合事務組合（交通災害共済事業特別会計）</v>
      </c>
      <c r="BZ36" s="585"/>
      <c r="CA36" s="585"/>
      <c r="CB36" s="585"/>
      <c r="CC36" s="585"/>
      <c r="CD36" s="585"/>
      <c r="CE36" s="585"/>
      <c r="CF36" s="585"/>
      <c r="CG36" s="585"/>
      <c r="CH36" s="585"/>
      <c r="CI36" s="585"/>
      <c r="CJ36" s="585"/>
      <c r="CK36" s="585"/>
      <c r="CL36" s="585"/>
      <c r="CM36" s="585"/>
      <c r="CN36" s="163"/>
      <c r="CO36" s="584">
        <f t="shared" si="3"/>
        <v>16</v>
      </c>
      <c r="CP36" s="584"/>
      <c r="CQ36" s="585" t="str">
        <f>IF('各会計、関係団体の財政状況及び健全化判断比率'!BS9="","",'各会計、関係団体の財政状況及び健全化判断比率'!BS9)</f>
        <v>サンマッシュ田野畑</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〇</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岩手県後期高齢者医療広域連合（一般会計）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6</v>
      </c>
      <c r="V38" s="584"/>
      <c r="W38" s="585" t="str">
        <f>IF('各会計、関係団体の財政状況及び健全化判断比率'!B32="","",'各会計、関係団体の財政状況及び健全化判断比率'!B32)</f>
        <v>介護保険特別会計（介護サービス事業勘定）</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岩手県後期高齢者医療広域連合（後期高齢者医療特別会計）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lbK31TiPyCpQNe90QQtc+seMDI/VDSf+RWkpxc/2YSNgbmnLMK/DepDzSb6mB0Onp+0xkavzU2yUL5n01TSfJA==" saltValue="5CdhfrE1tGA84DZY53XvU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533</v>
      </c>
      <c r="D34" s="1136"/>
      <c r="E34" s="1137"/>
      <c r="F34" s="32">
        <v>28.49</v>
      </c>
      <c r="G34" s="33">
        <v>6.49</v>
      </c>
      <c r="H34" s="33">
        <v>6.62</v>
      </c>
      <c r="I34" s="33">
        <v>5.53</v>
      </c>
      <c r="J34" s="34">
        <v>6.17</v>
      </c>
      <c r="K34" s="22"/>
      <c r="L34" s="22"/>
      <c r="M34" s="22"/>
      <c r="N34" s="22"/>
      <c r="O34" s="22"/>
      <c r="P34" s="22"/>
    </row>
    <row r="35" spans="1:16" ht="39" customHeight="1" x14ac:dyDescent="0.15">
      <c r="A35" s="22"/>
      <c r="B35" s="35"/>
      <c r="C35" s="1132" t="s">
        <v>534</v>
      </c>
      <c r="D35" s="1132"/>
      <c r="E35" s="1133"/>
      <c r="F35" s="36">
        <v>3.31</v>
      </c>
      <c r="G35" s="37">
        <v>2.97</v>
      </c>
      <c r="H35" s="37">
        <v>3.08</v>
      </c>
      <c r="I35" s="37">
        <v>3.54</v>
      </c>
      <c r="J35" s="38">
        <v>3.7</v>
      </c>
      <c r="K35" s="22"/>
      <c r="L35" s="22"/>
      <c r="M35" s="22"/>
      <c r="N35" s="22"/>
      <c r="O35" s="22"/>
      <c r="P35" s="22"/>
    </row>
    <row r="36" spans="1:16" ht="39" customHeight="1" x14ac:dyDescent="0.15">
      <c r="A36" s="22"/>
      <c r="B36" s="35"/>
      <c r="C36" s="1132" t="s">
        <v>535</v>
      </c>
      <c r="D36" s="1132"/>
      <c r="E36" s="1133"/>
      <c r="F36" s="36">
        <v>0.32</v>
      </c>
      <c r="G36" s="37">
        <v>0.28999999999999998</v>
      </c>
      <c r="H36" s="37">
        <v>0.66</v>
      </c>
      <c r="I36" s="37">
        <v>0.28000000000000003</v>
      </c>
      <c r="J36" s="38">
        <v>1.54</v>
      </c>
      <c r="K36" s="22"/>
      <c r="L36" s="22"/>
      <c r="M36" s="22"/>
      <c r="N36" s="22"/>
      <c r="O36" s="22"/>
      <c r="P36" s="22"/>
    </row>
    <row r="37" spans="1:16" ht="39" customHeight="1" x14ac:dyDescent="0.15">
      <c r="A37" s="22"/>
      <c r="B37" s="35"/>
      <c r="C37" s="1132" t="s">
        <v>536</v>
      </c>
      <c r="D37" s="1132"/>
      <c r="E37" s="1133"/>
      <c r="F37" s="36" t="s">
        <v>488</v>
      </c>
      <c r="G37" s="37" t="s">
        <v>488</v>
      </c>
      <c r="H37" s="37" t="s">
        <v>488</v>
      </c>
      <c r="I37" s="37" t="s">
        <v>488</v>
      </c>
      <c r="J37" s="38">
        <v>0.54</v>
      </c>
      <c r="K37" s="22"/>
      <c r="L37" s="22"/>
      <c r="M37" s="22"/>
      <c r="N37" s="22"/>
      <c r="O37" s="22"/>
      <c r="P37" s="22"/>
    </row>
    <row r="38" spans="1:16" ht="39" customHeight="1" x14ac:dyDescent="0.15">
      <c r="A38" s="22"/>
      <c r="B38" s="35"/>
      <c r="C38" s="1132" t="s">
        <v>537</v>
      </c>
      <c r="D38" s="1132"/>
      <c r="E38" s="1133"/>
      <c r="F38" s="36" t="s">
        <v>488</v>
      </c>
      <c r="G38" s="37" t="s">
        <v>488</v>
      </c>
      <c r="H38" s="37" t="s">
        <v>488</v>
      </c>
      <c r="I38" s="37" t="s">
        <v>488</v>
      </c>
      <c r="J38" s="38">
        <v>0.34</v>
      </c>
      <c r="K38" s="22"/>
      <c r="L38" s="22"/>
      <c r="M38" s="22"/>
      <c r="N38" s="22"/>
      <c r="O38" s="22"/>
      <c r="P38" s="22"/>
    </row>
    <row r="39" spans="1:16" ht="39" customHeight="1" x14ac:dyDescent="0.15">
      <c r="A39" s="22"/>
      <c r="B39" s="35"/>
      <c r="C39" s="1132" t="s">
        <v>538</v>
      </c>
      <c r="D39" s="1132"/>
      <c r="E39" s="1133"/>
      <c r="F39" s="36">
        <v>0</v>
      </c>
      <c r="G39" s="37">
        <v>0.54</v>
      </c>
      <c r="H39" s="37">
        <v>7.0000000000000007E-2</v>
      </c>
      <c r="I39" s="37">
        <v>0</v>
      </c>
      <c r="J39" s="38">
        <v>0</v>
      </c>
      <c r="K39" s="22"/>
      <c r="L39" s="22"/>
      <c r="M39" s="22"/>
      <c r="N39" s="22"/>
      <c r="O39" s="22"/>
      <c r="P39" s="22"/>
    </row>
    <row r="40" spans="1:16" ht="39" customHeight="1" x14ac:dyDescent="0.15">
      <c r="A40" s="22"/>
      <c r="B40" s="35"/>
      <c r="C40" s="1132" t="s">
        <v>539</v>
      </c>
      <c r="D40" s="1132"/>
      <c r="E40" s="1133"/>
      <c r="F40" s="36">
        <v>0</v>
      </c>
      <c r="G40" s="37">
        <v>0</v>
      </c>
      <c r="H40" s="37">
        <v>0</v>
      </c>
      <c r="I40" s="37">
        <v>0</v>
      </c>
      <c r="J40" s="38">
        <v>0</v>
      </c>
      <c r="K40" s="22"/>
      <c r="L40" s="22"/>
      <c r="M40" s="22"/>
      <c r="N40" s="22"/>
      <c r="O40" s="22"/>
      <c r="P40" s="22"/>
    </row>
    <row r="41" spans="1:16" ht="39" customHeight="1" x14ac:dyDescent="0.15">
      <c r="A41" s="22"/>
      <c r="B41" s="35"/>
      <c r="C41" s="1132" t="s">
        <v>540</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542</v>
      </c>
      <c r="D43" s="1134"/>
      <c r="E43" s="1135"/>
      <c r="F43" s="41">
        <v>0</v>
      </c>
      <c r="G43" s="42">
        <v>0</v>
      </c>
      <c r="H43" s="42">
        <v>0</v>
      </c>
      <c r="I43" s="42">
        <v>1.1299999999999999</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SimcW3TisIRTV4gS7rRBHFt/kBEDcsmRyOxmh2JgCQtV0clI+XXmkj7UD+DudK+ATNk3wfxHjSM4O2jBXDgMA==" saltValue="am16pElsa7tcFmhjvC9x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6"/>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467</v>
      </c>
      <c r="L45" s="58">
        <v>453</v>
      </c>
      <c r="M45" s="58">
        <v>476</v>
      </c>
      <c r="N45" s="58">
        <v>520</v>
      </c>
      <c r="O45" s="59">
        <v>567</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42</v>
      </c>
      <c r="L48" s="62">
        <v>43</v>
      </c>
      <c r="M48" s="62">
        <v>48</v>
      </c>
      <c r="N48" s="62">
        <v>60</v>
      </c>
      <c r="O48" s="63">
        <v>83</v>
      </c>
      <c r="P48" s="46"/>
      <c r="Q48" s="46"/>
      <c r="R48" s="46"/>
      <c r="S48" s="46"/>
      <c r="T48" s="46"/>
      <c r="U48" s="46"/>
    </row>
    <row r="49" spans="1:21" ht="30.75" customHeight="1" x14ac:dyDescent="0.15">
      <c r="A49" s="46"/>
      <c r="B49" s="1140"/>
      <c r="C49" s="1141"/>
      <c r="D49" s="60"/>
      <c r="E49" s="1146" t="s">
        <v>14</v>
      </c>
      <c r="F49" s="1146"/>
      <c r="G49" s="1146"/>
      <c r="H49" s="1146"/>
      <c r="I49" s="1146"/>
      <c r="J49" s="1147"/>
      <c r="K49" s="61">
        <v>1</v>
      </c>
      <c r="L49" s="62">
        <v>1</v>
      </c>
      <c r="M49" s="62">
        <v>1</v>
      </c>
      <c r="N49" s="62">
        <v>1</v>
      </c>
      <c r="O49" s="63">
        <v>0</v>
      </c>
      <c r="P49" s="46"/>
      <c r="Q49" s="46"/>
      <c r="R49" s="46"/>
      <c r="S49" s="46"/>
      <c r="T49" s="46"/>
      <c r="U49" s="46"/>
    </row>
    <row r="50" spans="1:21" ht="30.75" customHeight="1" x14ac:dyDescent="0.15">
      <c r="A50" s="46"/>
      <c r="B50" s="1140"/>
      <c r="C50" s="1141"/>
      <c r="D50" s="60"/>
      <c r="E50" s="1146" t="s">
        <v>15</v>
      </c>
      <c r="F50" s="1146"/>
      <c r="G50" s="1146"/>
      <c r="H50" s="1146"/>
      <c r="I50" s="1146"/>
      <c r="J50" s="1147"/>
      <c r="K50" s="61">
        <v>21</v>
      </c>
      <c r="L50" s="62">
        <v>20</v>
      </c>
      <c r="M50" s="62">
        <v>20</v>
      </c>
      <c r="N50" s="62">
        <v>19</v>
      </c>
      <c r="O50" s="63">
        <v>18</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368</v>
      </c>
      <c r="L52" s="62">
        <v>353</v>
      </c>
      <c r="M52" s="62">
        <v>356</v>
      </c>
      <c r="N52" s="62">
        <v>382</v>
      </c>
      <c r="O52" s="63">
        <v>440</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163</v>
      </c>
      <c r="L53" s="67">
        <v>164</v>
      </c>
      <c r="M53" s="67">
        <v>189</v>
      </c>
      <c r="N53" s="67">
        <v>218</v>
      </c>
      <c r="O53" s="68">
        <v>228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sheetData>
  <sheetProtection algorithmName="SHA-512" hashValue="oDUnnd78R+4XQHrltGsK2ho5O2XJyoYhj/coVBslfJnFt3BffLmrDwrqnH645jpIx4RFCl842P6huBLJqiZ4og==" saltValue="vEeiBeecVfDzV0H/0VXrF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s="94" customFormat="1" ht="15" customHeight="1" x14ac:dyDescent="0.15"/>
    <row r="19" s="94" customFormat="1" ht="15" customHeight="1" x14ac:dyDescent="0.15"/>
    <row r="20" s="94" customFormat="1"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5397</v>
      </c>
      <c r="J41" s="331">
        <v>5461</v>
      </c>
      <c r="K41" s="331">
        <v>5269</v>
      </c>
      <c r="L41" s="331">
        <v>5028</v>
      </c>
      <c r="M41" s="332">
        <v>4750</v>
      </c>
    </row>
    <row r="42" spans="2:13" ht="27.75" customHeight="1" x14ac:dyDescent="0.15">
      <c r="B42" s="1171"/>
      <c r="C42" s="1172"/>
      <c r="D42" s="104"/>
      <c r="E42" s="1177" t="s">
        <v>32</v>
      </c>
      <c r="F42" s="1177"/>
      <c r="G42" s="1177"/>
      <c r="H42" s="1178"/>
      <c r="I42" s="333">
        <v>75</v>
      </c>
      <c r="J42" s="334">
        <v>60</v>
      </c>
      <c r="K42" s="334">
        <v>45</v>
      </c>
      <c r="L42" s="334">
        <v>31</v>
      </c>
      <c r="M42" s="335">
        <v>15</v>
      </c>
    </row>
    <row r="43" spans="2:13" ht="27.75" customHeight="1" x14ac:dyDescent="0.15">
      <c r="B43" s="1171"/>
      <c r="C43" s="1172"/>
      <c r="D43" s="104"/>
      <c r="E43" s="1177" t="s">
        <v>33</v>
      </c>
      <c r="F43" s="1177"/>
      <c r="G43" s="1177"/>
      <c r="H43" s="1178"/>
      <c r="I43" s="333">
        <v>688</v>
      </c>
      <c r="J43" s="334">
        <v>664</v>
      </c>
      <c r="K43" s="334">
        <v>654</v>
      </c>
      <c r="L43" s="334">
        <v>712</v>
      </c>
      <c r="M43" s="335">
        <v>716</v>
      </c>
    </row>
    <row r="44" spans="2:13" ht="27.75" customHeight="1" x14ac:dyDescent="0.15">
      <c r="B44" s="1171"/>
      <c r="C44" s="1172"/>
      <c r="D44" s="104"/>
      <c r="E44" s="1177" t="s">
        <v>34</v>
      </c>
      <c r="F44" s="1177"/>
      <c r="G44" s="1177"/>
      <c r="H44" s="1178"/>
      <c r="I44" s="333">
        <v>4</v>
      </c>
      <c r="J44" s="334">
        <v>3</v>
      </c>
      <c r="K44" s="334">
        <v>2</v>
      </c>
      <c r="L44" s="334">
        <v>1</v>
      </c>
      <c r="M44" s="335">
        <v>1</v>
      </c>
    </row>
    <row r="45" spans="2:13" ht="27.75" customHeight="1" x14ac:dyDescent="0.15">
      <c r="B45" s="1171"/>
      <c r="C45" s="1172"/>
      <c r="D45" s="104"/>
      <c r="E45" s="1177" t="s">
        <v>35</v>
      </c>
      <c r="F45" s="1177"/>
      <c r="G45" s="1177"/>
      <c r="H45" s="1178"/>
      <c r="I45" s="333">
        <v>293</v>
      </c>
      <c r="J45" s="334">
        <v>302</v>
      </c>
      <c r="K45" s="334">
        <v>332</v>
      </c>
      <c r="L45" s="334">
        <v>340</v>
      </c>
      <c r="M45" s="335">
        <v>326</v>
      </c>
    </row>
    <row r="46" spans="2:13" ht="27.75" customHeight="1" x14ac:dyDescent="0.15">
      <c r="B46" s="1171"/>
      <c r="C46" s="1172"/>
      <c r="D46" s="105"/>
      <c r="E46" s="1177" t="s">
        <v>36</v>
      </c>
      <c r="F46" s="1177"/>
      <c r="G46" s="1177"/>
      <c r="H46" s="1178"/>
      <c r="I46" s="333">
        <v>524</v>
      </c>
      <c r="J46" s="334">
        <v>478</v>
      </c>
      <c r="K46" s="334">
        <v>413</v>
      </c>
      <c r="L46" s="334">
        <v>70</v>
      </c>
      <c r="M46" s="335">
        <v>22</v>
      </c>
    </row>
    <row r="47" spans="2:13" ht="27.75" customHeight="1" x14ac:dyDescent="0.15">
      <c r="B47" s="1171"/>
      <c r="C47" s="1172"/>
      <c r="D47" s="106"/>
      <c r="E47" s="1179" t="s">
        <v>37</v>
      </c>
      <c r="F47" s="1180"/>
      <c r="G47" s="1180"/>
      <c r="H47" s="1181"/>
      <c r="I47" s="333" t="s">
        <v>488</v>
      </c>
      <c r="J47" s="334" t="s">
        <v>488</v>
      </c>
      <c r="K47" s="334" t="s">
        <v>488</v>
      </c>
      <c r="L47" s="334" t="s">
        <v>488</v>
      </c>
      <c r="M47" s="335" t="s">
        <v>488</v>
      </c>
    </row>
    <row r="48" spans="2:13" ht="27.75" customHeight="1" x14ac:dyDescent="0.15">
      <c r="B48" s="1171"/>
      <c r="C48" s="1172"/>
      <c r="D48" s="104"/>
      <c r="E48" s="1177" t="s">
        <v>38</v>
      </c>
      <c r="F48" s="1177"/>
      <c r="G48" s="1177"/>
      <c r="H48" s="1178"/>
      <c r="I48" s="333" t="s">
        <v>488</v>
      </c>
      <c r="J48" s="334" t="s">
        <v>488</v>
      </c>
      <c r="K48" s="334" t="s">
        <v>488</v>
      </c>
      <c r="L48" s="334" t="s">
        <v>488</v>
      </c>
      <c r="M48" s="335" t="s">
        <v>488</v>
      </c>
    </row>
    <row r="49" spans="2:13" ht="27.75" customHeight="1" x14ac:dyDescent="0.15">
      <c r="B49" s="1173"/>
      <c r="C49" s="1174"/>
      <c r="D49" s="104"/>
      <c r="E49" s="1177" t="s">
        <v>39</v>
      </c>
      <c r="F49" s="1177"/>
      <c r="G49" s="1177"/>
      <c r="H49" s="1178"/>
      <c r="I49" s="333" t="s">
        <v>488</v>
      </c>
      <c r="J49" s="334" t="s">
        <v>488</v>
      </c>
      <c r="K49" s="334" t="s">
        <v>488</v>
      </c>
      <c r="L49" s="334" t="s">
        <v>488</v>
      </c>
      <c r="M49" s="335" t="s">
        <v>488</v>
      </c>
    </row>
    <row r="50" spans="2:13" ht="27.75" customHeight="1" x14ac:dyDescent="0.15">
      <c r="B50" s="1182" t="s">
        <v>40</v>
      </c>
      <c r="C50" s="1183"/>
      <c r="D50" s="107"/>
      <c r="E50" s="1177" t="s">
        <v>41</v>
      </c>
      <c r="F50" s="1177"/>
      <c r="G50" s="1177"/>
      <c r="H50" s="1178"/>
      <c r="I50" s="333">
        <v>3369</v>
      </c>
      <c r="J50" s="334">
        <v>3598</v>
      </c>
      <c r="K50" s="334">
        <v>4341</v>
      </c>
      <c r="L50" s="334">
        <v>3889</v>
      </c>
      <c r="M50" s="335">
        <v>3914</v>
      </c>
    </row>
    <row r="51" spans="2:13" ht="27.75" customHeight="1" x14ac:dyDescent="0.15">
      <c r="B51" s="1171"/>
      <c r="C51" s="1172"/>
      <c r="D51" s="104"/>
      <c r="E51" s="1177" t="s">
        <v>42</v>
      </c>
      <c r="F51" s="1177"/>
      <c r="G51" s="1177"/>
      <c r="H51" s="1178"/>
      <c r="I51" s="333">
        <v>155</v>
      </c>
      <c r="J51" s="334">
        <v>144</v>
      </c>
      <c r="K51" s="334">
        <v>133</v>
      </c>
      <c r="L51" s="334">
        <v>122</v>
      </c>
      <c r="M51" s="335">
        <v>111</v>
      </c>
    </row>
    <row r="52" spans="2:13" ht="27.75" customHeight="1" x14ac:dyDescent="0.15">
      <c r="B52" s="1173"/>
      <c r="C52" s="1174"/>
      <c r="D52" s="104"/>
      <c r="E52" s="1177" t="s">
        <v>43</v>
      </c>
      <c r="F52" s="1177"/>
      <c r="G52" s="1177"/>
      <c r="H52" s="1178"/>
      <c r="I52" s="333">
        <v>4160</v>
      </c>
      <c r="J52" s="334">
        <v>4093</v>
      </c>
      <c r="K52" s="334">
        <v>3966</v>
      </c>
      <c r="L52" s="334">
        <v>3842</v>
      </c>
      <c r="M52" s="335">
        <v>3616</v>
      </c>
    </row>
    <row r="53" spans="2:13" ht="27.75" customHeight="1" thickBot="1" x14ac:dyDescent="0.2">
      <c r="B53" s="1184" t="s">
        <v>19</v>
      </c>
      <c r="C53" s="1185"/>
      <c r="D53" s="108"/>
      <c r="E53" s="1186" t="s">
        <v>44</v>
      </c>
      <c r="F53" s="1186"/>
      <c r="G53" s="1186"/>
      <c r="H53" s="1187"/>
      <c r="I53" s="336">
        <v>-703</v>
      </c>
      <c r="J53" s="337">
        <v>-867</v>
      </c>
      <c r="K53" s="337">
        <v>-1725</v>
      </c>
      <c r="L53" s="337">
        <v>-1672</v>
      </c>
      <c r="M53" s="338">
        <v>-1812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redtQgQEv5QR2xmebzDjn6SUn0b7oktjRRajio/bwLHpCHvTcznWsIr3m3w4M9eCR4oaqA8HPE0WFl0T3B28EQ==" saltValue="Xn6pirvqh//2IpOpWxiE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3071</v>
      </c>
      <c r="G55" s="339">
        <v>1875</v>
      </c>
      <c r="H55" s="340">
        <v>1903</v>
      </c>
    </row>
    <row r="56" spans="2:8" ht="52.5" customHeight="1" x14ac:dyDescent="0.15">
      <c r="B56" s="120"/>
      <c r="C56" s="1198" t="s">
        <v>47</v>
      </c>
      <c r="D56" s="1198"/>
      <c r="E56" s="1199"/>
      <c r="F56" s="341">
        <v>92</v>
      </c>
      <c r="G56" s="341">
        <v>92</v>
      </c>
      <c r="H56" s="342">
        <v>94</v>
      </c>
    </row>
    <row r="57" spans="2:8" ht="53.25" customHeight="1" x14ac:dyDescent="0.15">
      <c r="B57" s="120"/>
      <c r="C57" s="1200" t="s">
        <v>48</v>
      </c>
      <c r="D57" s="1200"/>
      <c r="E57" s="1201"/>
      <c r="F57" s="343">
        <v>1811</v>
      </c>
      <c r="G57" s="343">
        <v>2328</v>
      </c>
      <c r="H57" s="344">
        <v>2333</v>
      </c>
    </row>
    <row r="58" spans="2:8" ht="45.75" customHeight="1" x14ac:dyDescent="0.15">
      <c r="B58" s="121"/>
      <c r="C58" s="1188" t="s">
        <v>558</v>
      </c>
      <c r="D58" s="1189"/>
      <c r="E58" s="1190"/>
      <c r="F58" s="345">
        <v>1454</v>
      </c>
      <c r="G58" s="345">
        <v>1451</v>
      </c>
      <c r="H58" s="346">
        <v>1450</v>
      </c>
    </row>
    <row r="59" spans="2:8" ht="45.75" customHeight="1" x14ac:dyDescent="0.15">
      <c r="B59" s="121"/>
      <c r="C59" s="1188" t="s">
        <v>559</v>
      </c>
      <c r="D59" s="1189"/>
      <c r="E59" s="1190"/>
      <c r="F59" s="345">
        <v>7</v>
      </c>
      <c r="G59" s="345">
        <v>535</v>
      </c>
      <c r="H59" s="346">
        <v>523</v>
      </c>
    </row>
    <row r="60" spans="2:8" ht="45.75" customHeight="1" x14ac:dyDescent="0.15">
      <c r="B60" s="121"/>
      <c r="C60" s="1188" t="s">
        <v>560</v>
      </c>
      <c r="D60" s="1189"/>
      <c r="E60" s="1190"/>
      <c r="F60" s="345">
        <v>61</v>
      </c>
      <c r="G60" s="345">
        <v>66</v>
      </c>
      <c r="H60" s="346">
        <v>99</v>
      </c>
    </row>
    <row r="61" spans="2:8" ht="45.75" customHeight="1" x14ac:dyDescent="0.15">
      <c r="B61" s="121"/>
      <c r="C61" s="1188" t="s">
        <v>561</v>
      </c>
      <c r="D61" s="1189"/>
      <c r="E61" s="1190"/>
      <c r="F61" s="345">
        <v>120</v>
      </c>
      <c r="G61" s="345">
        <v>110</v>
      </c>
      <c r="H61" s="346">
        <v>95</v>
      </c>
    </row>
    <row r="62" spans="2:8" ht="45.75" customHeight="1" thickBot="1" x14ac:dyDescent="0.2">
      <c r="B62" s="122"/>
      <c r="C62" s="1191" t="s">
        <v>562</v>
      </c>
      <c r="D62" s="1192"/>
      <c r="E62" s="1193"/>
      <c r="F62" s="347">
        <v>78</v>
      </c>
      <c r="G62" s="347">
        <v>71</v>
      </c>
      <c r="H62" s="348">
        <v>65</v>
      </c>
    </row>
    <row r="63" spans="2:8" ht="52.5" customHeight="1" thickBot="1" x14ac:dyDescent="0.2">
      <c r="B63" s="123"/>
      <c r="C63" s="1194" t="s">
        <v>49</v>
      </c>
      <c r="D63" s="1194"/>
      <c r="E63" s="1195"/>
      <c r="F63" s="349">
        <v>4973</v>
      </c>
      <c r="G63" s="349">
        <v>4296</v>
      </c>
      <c r="H63" s="350">
        <v>4331</v>
      </c>
    </row>
    <row r="64" spans="2:8" x14ac:dyDescent="0.15"/>
  </sheetData>
  <sheetProtection algorithmName="SHA-512" hashValue="p0yKikqYGiwT4iAclV64d0/1ElUoxS4p/+nTDI89qpN+4Rj/x/C50sKoPGf6e6422/m6Oh3k0mWMzFZkViTrUQ==" saltValue="MvAYwBsezeFHALAcoZzP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965213</v>
      </c>
      <c r="E3" s="142"/>
      <c r="F3" s="143">
        <v>301035</v>
      </c>
      <c r="G3" s="144"/>
      <c r="H3" s="145"/>
    </row>
    <row r="4" spans="1:8" x14ac:dyDescent="0.15">
      <c r="A4" s="146"/>
      <c r="B4" s="147"/>
      <c r="C4" s="148"/>
      <c r="D4" s="149">
        <v>366630</v>
      </c>
      <c r="E4" s="150"/>
      <c r="F4" s="151">
        <v>154376</v>
      </c>
      <c r="G4" s="152"/>
      <c r="H4" s="153"/>
    </row>
    <row r="5" spans="1:8" x14ac:dyDescent="0.15">
      <c r="A5" s="134" t="s">
        <v>520</v>
      </c>
      <c r="B5" s="139"/>
      <c r="C5" s="140"/>
      <c r="D5" s="141">
        <v>300222</v>
      </c>
      <c r="E5" s="142"/>
      <c r="F5" s="143">
        <v>277467</v>
      </c>
      <c r="G5" s="144"/>
      <c r="H5" s="145"/>
    </row>
    <row r="6" spans="1:8" x14ac:dyDescent="0.15">
      <c r="A6" s="146"/>
      <c r="B6" s="147"/>
      <c r="C6" s="148"/>
      <c r="D6" s="149">
        <v>126158</v>
      </c>
      <c r="E6" s="150"/>
      <c r="F6" s="151">
        <v>128378</v>
      </c>
      <c r="G6" s="152"/>
      <c r="H6" s="153"/>
    </row>
    <row r="7" spans="1:8" x14ac:dyDescent="0.15">
      <c r="A7" s="134" t="s">
        <v>521</v>
      </c>
      <c r="B7" s="139"/>
      <c r="C7" s="140"/>
      <c r="D7" s="141">
        <v>114079</v>
      </c>
      <c r="E7" s="142"/>
      <c r="F7" s="143">
        <v>282256</v>
      </c>
      <c r="G7" s="144"/>
      <c r="H7" s="145"/>
    </row>
    <row r="8" spans="1:8" x14ac:dyDescent="0.15">
      <c r="A8" s="146"/>
      <c r="B8" s="147"/>
      <c r="C8" s="148"/>
      <c r="D8" s="149">
        <v>46104</v>
      </c>
      <c r="E8" s="150"/>
      <c r="F8" s="151">
        <v>145453</v>
      </c>
      <c r="G8" s="152"/>
      <c r="H8" s="153"/>
    </row>
    <row r="9" spans="1:8" x14ac:dyDescent="0.15">
      <c r="A9" s="134" t="s">
        <v>522</v>
      </c>
      <c r="B9" s="139"/>
      <c r="C9" s="140"/>
      <c r="D9" s="141">
        <v>138454</v>
      </c>
      <c r="E9" s="142"/>
      <c r="F9" s="143">
        <v>295341</v>
      </c>
      <c r="G9" s="144"/>
      <c r="H9" s="145"/>
    </row>
    <row r="10" spans="1:8" x14ac:dyDescent="0.15">
      <c r="A10" s="146"/>
      <c r="B10" s="147"/>
      <c r="C10" s="148"/>
      <c r="D10" s="149">
        <v>64310</v>
      </c>
      <c r="E10" s="150"/>
      <c r="F10" s="151">
        <v>137402</v>
      </c>
      <c r="G10" s="152"/>
      <c r="H10" s="153"/>
    </row>
    <row r="11" spans="1:8" x14ac:dyDescent="0.15">
      <c r="A11" s="134" t="s">
        <v>523</v>
      </c>
      <c r="B11" s="139"/>
      <c r="C11" s="140"/>
      <c r="D11" s="141">
        <v>118107</v>
      </c>
      <c r="E11" s="142"/>
      <c r="F11" s="143">
        <v>292845</v>
      </c>
      <c r="G11" s="144"/>
      <c r="H11" s="145"/>
    </row>
    <row r="12" spans="1:8" x14ac:dyDescent="0.15">
      <c r="A12" s="146"/>
      <c r="B12" s="147"/>
      <c r="C12" s="154"/>
      <c r="D12" s="149">
        <v>32750</v>
      </c>
      <c r="E12" s="150"/>
      <c r="F12" s="151">
        <v>143187</v>
      </c>
      <c r="G12" s="152"/>
      <c r="H12" s="153"/>
    </row>
    <row r="13" spans="1:8" x14ac:dyDescent="0.15">
      <c r="A13" s="134"/>
      <c r="B13" s="139"/>
      <c r="C13" s="140"/>
      <c r="D13" s="141">
        <v>327215</v>
      </c>
      <c r="E13" s="142"/>
      <c r="F13" s="143">
        <v>289789</v>
      </c>
      <c r="G13" s="155"/>
      <c r="H13" s="145"/>
    </row>
    <row r="14" spans="1:8" x14ac:dyDescent="0.15">
      <c r="A14" s="146"/>
      <c r="B14" s="147"/>
      <c r="C14" s="148"/>
      <c r="D14" s="149">
        <v>127190</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25.57</v>
      </c>
      <c r="C19" s="156">
        <f>ROUND(VALUE(SUBSTITUTE(実質収支比率等に係る経年分析!G$48,"▲","-")),2)</f>
        <v>6.49</v>
      </c>
      <c r="D19" s="156">
        <f>ROUND(VALUE(SUBSTITUTE(実質収支比率等に係る経年分析!H$48,"▲","-")),2)</f>
        <v>6.63</v>
      </c>
      <c r="E19" s="156">
        <f>ROUND(VALUE(SUBSTITUTE(実質収支比率等に係る経年分析!I$48,"▲","-")),2)</f>
        <v>5.54</v>
      </c>
      <c r="F19" s="156">
        <f>ROUND(VALUE(SUBSTITUTE(実質収支比率等に係る経年分析!J$48,"▲","-")),2)</f>
        <v>6.17</v>
      </c>
    </row>
    <row r="20" spans="1:11" x14ac:dyDescent="0.15">
      <c r="A20" s="156" t="s">
        <v>53</v>
      </c>
      <c r="B20" s="156">
        <f>ROUND(VALUE(SUBSTITUTE(実質収支比率等に係る経年分析!F$47,"▲","-")),2)</f>
        <v>89.54</v>
      </c>
      <c r="C20" s="156">
        <f>ROUND(VALUE(SUBSTITUTE(実質収支比率等に係る経年分析!G$47,"▲","-")),2)</f>
        <v>98.55</v>
      </c>
      <c r="D20" s="156">
        <f>ROUND(VALUE(SUBSTITUTE(実質収支比率等に係る経年分析!H$47,"▲","-")),2)</f>
        <v>130.4</v>
      </c>
      <c r="E20" s="156">
        <f>ROUND(VALUE(SUBSTITUTE(実質収支比率等に係る経年分析!I$47,"▲","-")),2)</f>
        <v>79.22</v>
      </c>
      <c r="F20" s="156">
        <f>ROUND(VALUE(SUBSTITUTE(実質収支比率等に係る経年分析!J$47,"▲","-")),2)</f>
        <v>77.48</v>
      </c>
    </row>
    <row r="21" spans="1:11" x14ac:dyDescent="0.15">
      <c r="A21" s="156" t="s">
        <v>54</v>
      </c>
      <c r="B21" s="156">
        <f>IF(ISNUMBER(VALUE(SUBSTITUTE(実質収支比率等に係る経年分析!F$49,"▲","-"))),ROUND(VALUE(SUBSTITUTE(実質収支比率等に係る経年分析!F$49,"▲","-")),2),NA())</f>
        <v>16.82</v>
      </c>
      <c r="C21" s="156">
        <f>IF(ISNUMBER(VALUE(SUBSTITUTE(実質収支比率等に係る経年分析!G$49,"▲","-"))),ROUND(VALUE(SUBSTITUTE(実質収支比率等に係る経年分析!G$49,"▲","-")),2),NA())</f>
        <v>-3.08</v>
      </c>
      <c r="D21" s="156">
        <f>IF(ISNUMBER(VALUE(SUBSTITUTE(実質収支比率等に係る経年分析!H$49,"▲","-"))),ROUND(VALUE(SUBSTITUTE(実質収支比率等に係る経年分析!H$49,"▲","-")),2),NA())</f>
        <v>29.97</v>
      </c>
      <c r="E21" s="156">
        <f>IF(ISNUMBER(VALUE(SUBSTITUTE(実質収支比率等に係る経年分析!I$49,"▲","-"))),ROUND(VALUE(SUBSTITUTE(実質収支比率等に係る経年分析!I$49,"▲","-")),2),NA())</f>
        <v>-51.57</v>
      </c>
      <c r="F21" s="156">
        <f>IF(ISNUMBER(VALUE(SUBSTITUTE(実質収支比率等に係る経年分析!J$49,"▲","-"))),ROUND(VALUE(SUBSTITUTE(実質収支比率等に係る経年分析!J$49,"▲","-")),2),NA())</f>
        <v>1.99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1.1299999999999999</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介護保険特別会計（介護サービス事業勘定）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国民健康保険特別会計（直営診療施設勘定）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7.0000000000000007E-2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0.34</v>
      </c>
    </row>
    <row r="33" spans="1:16" x14ac:dyDescent="0.15">
      <c r="A33" s="157" t="str">
        <f>IF(連結実質赤字比率に係る赤字・黒字の構成分析!C$37="",NA(),連結実質赤字比率に係る赤字・黒字の構成分析!C$37)</f>
        <v>簡易水道事業会計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0.54</v>
      </c>
    </row>
    <row r="34" spans="1:16" x14ac:dyDescent="0.15">
      <c r="A34" s="157" t="str">
        <f>IF(連結実質赤字比率に係る赤字・黒字の構成分析!C$36="",NA(),連結実質赤字比率に係る赤字・黒字の構成分析!C$36)</f>
        <v>介護保険特別会計（保険事業勘定）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0.32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0.28999999999999998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0.28000000000000003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1.54</v>
      </c>
    </row>
    <row r="35" spans="1:16" x14ac:dyDescent="0.15">
      <c r="A35" s="157" t="str">
        <f>IF(連結実質赤字比率に係る赤字・黒字の構成分析!C$35="",NA(),連結実質赤字比率に係る赤字・黒字の構成分析!C$35)</f>
        <v>国民健康保険特別会計（事業勘定）</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3.31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2.97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3.08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3.54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3.7</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28.49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6.49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6.62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5.53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6.17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368</v>
      </c>
      <c r="E42" s="158"/>
      <c r="F42" s="158"/>
      <c r="G42" s="158">
        <f>'実質公債費比率（分子）の構造'!L$52</f>
        <v>353</v>
      </c>
      <c r="H42" s="158"/>
      <c r="I42" s="158"/>
      <c r="J42" s="158">
        <f>'実質公債費比率（分子）の構造'!M$52</f>
        <v>356</v>
      </c>
      <c r="K42" s="158"/>
      <c r="L42" s="158"/>
      <c r="M42" s="158">
        <f>'実質公債費比率（分子）の構造'!N$52</f>
        <v>382</v>
      </c>
      <c r="N42" s="158"/>
      <c r="O42" s="158"/>
      <c r="P42" s="158">
        <f>'実質公債費比率（分子）の構造'!O$52</f>
        <v>440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21</v>
      </c>
      <c r="C44" s="158"/>
      <c r="D44" s="158"/>
      <c r="E44" s="158">
        <f>'実質公債費比率（分子）の構造'!L$50</f>
        <v>20</v>
      </c>
      <c r="F44" s="158"/>
      <c r="G44" s="158"/>
      <c r="H44" s="158">
        <f>'実質公債費比率（分子）の構造'!M$50</f>
        <v>20</v>
      </c>
      <c r="I44" s="158"/>
      <c r="J44" s="158"/>
      <c r="K44" s="158">
        <f>'実質公債費比率（分子）の構造'!N$50</f>
        <v>19</v>
      </c>
      <c r="L44" s="158"/>
      <c r="M44" s="158"/>
      <c r="N44" s="158">
        <f>'実質公債費比率（分子）の構造'!O$50</f>
        <v>18</v>
      </c>
      <c r="O44" s="158"/>
      <c r="P44" s="158"/>
    </row>
    <row r="45" spans="1:16" x14ac:dyDescent="0.15">
      <c r="A45" s="158" t="s">
        <v>63</v>
      </c>
      <c r="B45" s="158">
        <f>'実質公債費比率（分子）の構造'!K$49</f>
        <v>1</v>
      </c>
      <c r="C45" s="158"/>
      <c r="D45" s="158"/>
      <c r="E45" s="158">
        <f>'実質公債費比率（分子）の構造'!L$49</f>
        <v>1</v>
      </c>
      <c r="F45" s="158"/>
      <c r="G45" s="158"/>
      <c r="H45" s="158">
        <f>'実質公債費比率（分子）の構造'!M$49</f>
        <v>1</v>
      </c>
      <c r="I45" s="158"/>
      <c r="J45" s="158"/>
      <c r="K45" s="158">
        <f>'実質公債費比率（分子）の構造'!N$49</f>
        <v>1</v>
      </c>
      <c r="L45" s="158"/>
      <c r="M45" s="158"/>
      <c r="N45" s="158">
        <f>'実質公債費比率（分子）の構造'!O$49</f>
        <v>0</v>
      </c>
      <c r="O45" s="158"/>
      <c r="P45" s="158"/>
    </row>
    <row r="46" spans="1:16" x14ac:dyDescent="0.15">
      <c r="A46" s="158" t="s">
        <v>64</v>
      </c>
      <c r="B46" s="158">
        <f>'実質公債費比率（分子）の構造'!K$48</f>
        <v>42</v>
      </c>
      <c r="C46" s="158"/>
      <c r="D46" s="158"/>
      <c r="E46" s="158">
        <f>'実質公債費比率（分子）の構造'!L$48</f>
        <v>43</v>
      </c>
      <c r="F46" s="158"/>
      <c r="G46" s="158"/>
      <c r="H46" s="158">
        <f>'実質公債費比率（分子）の構造'!M$48</f>
        <v>48</v>
      </c>
      <c r="I46" s="158"/>
      <c r="J46" s="158"/>
      <c r="K46" s="158">
        <f>'実質公債費比率（分子）の構造'!N$48</f>
        <v>60</v>
      </c>
      <c r="L46" s="158"/>
      <c r="M46" s="158"/>
      <c r="N46" s="158">
        <f>'実質公債費比率（分子）の構造'!O$48</f>
        <v>83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467</v>
      </c>
      <c r="C49" s="158"/>
      <c r="D49" s="158"/>
      <c r="E49" s="158">
        <f>'実質公債費比率（分子）の構造'!L$45</f>
        <v>453</v>
      </c>
      <c r="F49" s="158"/>
      <c r="G49" s="158"/>
      <c r="H49" s="158">
        <f>'実質公債費比率（分子）の構造'!M$45</f>
        <v>476</v>
      </c>
      <c r="I49" s="158"/>
      <c r="J49" s="158"/>
      <c r="K49" s="158">
        <f>'実質公債費比率（分子）の構造'!N$45</f>
        <v>520</v>
      </c>
      <c r="L49" s="158"/>
      <c r="M49" s="158"/>
      <c r="N49" s="158">
        <f>'実質公債費比率（分子）の構造'!O$45</f>
        <v>567</v>
      </c>
      <c r="O49" s="158"/>
      <c r="P49" s="158"/>
    </row>
    <row r="50" spans="1:16" x14ac:dyDescent="0.15">
      <c r="A50" s="158" t="s">
        <v>67</v>
      </c>
      <c r="B50" s="158" t="e">
        <f>NA()</f>
        <v>#N/A</v>
      </c>
      <c r="C50" s="158">
        <f>IF(ISNUMBER('実質公債費比率（分子）の構造'!K$53),'実質公債費比率（分子）の構造'!K$53,NA())</f>
        <v>163</v>
      </c>
      <c r="D50" s="158" t="e">
        <f>NA()</f>
        <v>#N/A</v>
      </c>
      <c r="E50" s="158" t="e">
        <f>NA()</f>
        <v>#N/A</v>
      </c>
      <c r="F50" s="158">
        <f>IF(ISNUMBER('実質公債費比率（分子）の構造'!L$53),'実質公債費比率（分子）の構造'!L$53,NA())</f>
        <v>164</v>
      </c>
      <c r="G50" s="158" t="e">
        <f>NA()</f>
        <v>#N/A</v>
      </c>
      <c r="H50" s="158" t="e">
        <f>NA()</f>
        <v>#N/A</v>
      </c>
      <c r="I50" s="158">
        <f>IF(ISNUMBER('実質公債費比率（分子）の構造'!M$53),'実質公債費比率（分子）の構造'!M$53,NA())</f>
        <v>189</v>
      </c>
      <c r="J50" s="158" t="e">
        <f>NA()</f>
        <v>#N/A</v>
      </c>
      <c r="K50" s="158" t="e">
        <f>NA()</f>
        <v>#N/A</v>
      </c>
      <c r="L50" s="158">
        <f>IF(ISNUMBER('実質公債費比率（分子）の構造'!N$53),'実質公債費比率（分子）の構造'!N$53,NA())</f>
        <v>218</v>
      </c>
      <c r="M50" s="158" t="e">
        <f>NA()</f>
        <v>#N/A</v>
      </c>
      <c r="N50" s="158" t="e">
        <f>NA()</f>
        <v>#N/A</v>
      </c>
      <c r="O50" s="158">
        <f>IF(ISNUMBER('実質公債費比率（分子）の構造'!O$53),'実質公債費比率（分子）の構造'!O$53,NA())</f>
        <v>228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4160</v>
      </c>
      <c r="E56" s="157"/>
      <c r="F56" s="157"/>
      <c r="G56" s="157">
        <f>'将来負担比率（分子）の構造'!J$52</f>
        <v>4093</v>
      </c>
      <c r="H56" s="157"/>
      <c r="I56" s="157"/>
      <c r="J56" s="157">
        <f>'将来負担比率（分子）の構造'!K$52</f>
        <v>3966</v>
      </c>
      <c r="K56" s="157"/>
      <c r="L56" s="157"/>
      <c r="M56" s="157">
        <f>'将来負担比率（分子）の構造'!L$52</f>
        <v>3842</v>
      </c>
      <c r="N56" s="157"/>
      <c r="O56" s="157"/>
      <c r="P56" s="157">
        <f>'将来負担比率（分子）の構造'!M$52</f>
        <v>3616</v>
      </c>
    </row>
    <row r="57" spans="1:16" x14ac:dyDescent="0.15">
      <c r="A57" s="157" t="s">
        <v>42</v>
      </c>
      <c r="B57" s="157"/>
      <c r="C57" s="157"/>
      <c r="D57" s="157">
        <f>'将来負担比率（分子）の構造'!I$51</f>
        <v>155</v>
      </c>
      <c r="E57" s="157"/>
      <c r="F57" s="157"/>
      <c r="G57" s="157">
        <f>'将来負担比率（分子）の構造'!J$51</f>
        <v>144</v>
      </c>
      <c r="H57" s="157"/>
      <c r="I57" s="157"/>
      <c r="J57" s="157">
        <f>'将来負担比率（分子）の構造'!K$51</f>
        <v>133</v>
      </c>
      <c r="K57" s="157"/>
      <c r="L57" s="157"/>
      <c r="M57" s="157">
        <f>'将来負担比率（分子）の構造'!L$51</f>
        <v>122</v>
      </c>
      <c r="N57" s="157"/>
      <c r="O57" s="157"/>
      <c r="P57" s="157">
        <f>'将来負担比率（分子）の構造'!M$51</f>
        <v>111</v>
      </c>
    </row>
    <row r="58" spans="1:16" x14ac:dyDescent="0.15">
      <c r="A58" s="157" t="s">
        <v>41</v>
      </c>
      <c r="B58" s="157"/>
      <c r="C58" s="157"/>
      <c r="D58" s="157">
        <f>'将来負担比率（分子）の構造'!I$50</f>
        <v>3369</v>
      </c>
      <c r="E58" s="157"/>
      <c r="F58" s="157"/>
      <c r="G58" s="157">
        <f>'将来負担比率（分子）の構造'!J$50</f>
        <v>3598</v>
      </c>
      <c r="H58" s="157"/>
      <c r="I58" s="157"/>
      <c r="J58" s="157">
        <f>'将来負担比率（分子）の構造'!K$50</f>
        <v>4341</v>
      </c>
      <c r="K58" s="157"/>
      <c r="L58" s="157"/>
      <c r="M58" s="157">
        <f>'将来負担比率（分子）の構造'!L$50</f>
        <v>3889</v>
      </c>
      <c r="N58" s="157"/>
      <c r="O58" s="157"/>
      <c r="P58" s="157">
        <f>'将来負担比率（分子）の構造'!M$50</f>
        <v>3914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524</v>
      </c>
      <c r="C61" s="157"/>
      <c r="D61" s="157"/>
      <c r="E61" s="157">
        <f>'将来負担比率（分子）の構造'!J$46</f>
        <v>478</v>
      </c>
      <c r="F61" s="157"/>
      <c r="G61" s="157"/>
      <c r="H61" s="157">
        <f>'将来負担比率（分子）の構造'!K$46</f>
        <v>413</v>
      </c>
      <c r="I61" s="157"/>
      <c r="J61" s="157"/>
      <c r="K61" s="157">
        <f>'将来負担比率（分子）の構造'!L$46</f>
        <v>70</v>
      </c>
      <c r="L61" s="157"/>
      <c r="M61" s="157"/>
      <c r="N61" s="157">
        <f>'将来負担比率（分子）の構造'!M$46</f>
        <v>22</v>
      </c>
      <c r="O61" s="157"/>
      <c r="P61" s="157"/>
    </row>
    <row r="62" spans="1:16" x14ac:dyDescent="0.15">
      <c r="A62" s="157" t="s">
        <v>35</v>
      </c>
      <c r="B62" s="157">
        <f>'将来負担比率（分子）の構造'!I$45</f>
        <v>293</v>
      </c>
      <c r="C62" s="157"/>
      <c r="D62" s="157"/>
      <c r="E62" s="157">
        <f>'将来負担比率（分子）の構造'!J$45</f>
        <v>302</v>
      </c>
      <c r="F62" s="157"/>
      <c r="G62" s="157"/>
      <c r="H62" s="157">
        <f>'将来負担比率（分子）の構造'!K$45</f>
        <v>332</v>
      </c>
      <c r="I62" s="157"/>
      <c r="J62" s="157"/>
      <c r="K62" s="157">
        <f>'将来負担比率（分子）の構造'!L$45</f>
        <v>340</v>
      </c>
      <c r="L62" s="157"/>
      <c r="M62" s="157"/>
      <c r="N62" s="157">
        <f>'将来負担比率（分子）の構造'!M$45</f>
        <v>326</v>
      </c>
      <c r="O62" s="157"/>
      <c r="P62" s="157"/>
    </row>
    <row r="63" spans="1:16" x14ac:dyDescent="0.15">
      <c r="A63" s="157" t="s">
        <v>34</v>
      </c>
      <c r="B63" s="157">
        <f>'将来負担比率（分子）の構造'!I$44</f>
        <v>4</v>
      </c>
      <c r="C63" s="157"/>
      <c r="D63" s="157"/>
      <c r="E63" s="157">
        <f>'将来負担比率（分子）の構造'!J$44</f>
        <v>3</v>
      </c>
      <c r="F63" s="157"/>
      <c r="G63" s="157"/>
      <c r="H63" s="157">
        <f>'将来負担比率（分子）の構造'!K$44</f>
        <v>2</v>
      </c>
      <c r="I63" s="157"/>
      <c r="J63" s="157"/>
      <c r="K63" s="157">
        <f>'将来負担比率（分子）の構造'!L$44</f>
        <v>1</v>
      </c>
      <c r="L63" s="157"/>
      <c r="M63" s="157"/>
      <c r="N63" s="157">
        <f>'将来負担比率（分子）の構造'!M$44</f>
        <v>1</v>
      </c>
      <c r="O63" s="157"/>
      <c r="P63" s="157"/>
    </row>
    <row r="64" spans="1:16" x14ac:dyDescent="0.15">
      <c r="A64" s="157" t="s">
        <v>33</v>
      </c>
      <c r="B64" s="157">
        <f>'将来負担比率（分子）の構造'!I$43</f>
        <v>688</v>
      </c>
      <c r="C64" s="157"/>
      <c r="D64" s="157"/>
      <c r="E64" s="157">
        <f>'将来負担比率（分子）の構造'!J$43</f>
        <v>664</v>
      </c>
      <c r="F64" s="157"/>
      <c r="G64" s="157"/>
      <c r="H64" s="157">
        <f>'将来負担比率（分子）の構造'!K$43</f>
        <v>654</v>
      </c>
      <c r="I64" s="157"/>
      <c r="J64" s="157"/>
      <c r="K64" s="157">
        <f>'将来負担比率（分子）の構造'!L$43</f>
        <v>712</v>
      </c>
      <c r="L64" s="157"/>
      <c r="M64" s="157"/>
      <c r="N64" s="157">
        <f>'将来負担比率（分子）の構造'!M$43</f>
        <v>716</v>
      </c>
      <c r="O64" s="157"/>
      <c r="P64" s="157"/>
    </row>
    <row r="65" spans="1:16" x14ac:dyDescent="0.15">
      <c r="A65" s="157" t="s">
        <v>32</v>
      </c>
      <c r="B65" s="157">
        <f>'将来負担比率（分子）の構造'!I$42</f>
        <v>75</v>
      </c>
      <c r="C65" s="157"/>
      <c r="D65" s="157"/>
      <c r="E65" s="157">
        <f>'将来負担比率（分子）の構造'!J$42</f>
        <v>60</v>
      </c>
      <c r="F65" s="157"/>
      <c r="G65" s="157"/>
      <c r="H65" s="157">
        <f>'将来負担比率（分子）の構造'!K$42</f>
        <v>45</v>
      </c>
      <c r="I65" s="157"/>
      <c r="J65" s="157"/>
      <c r="K65" s="157">
        <f>'将来負担比率（分子）の構造'!L$42</f>
        <v>31</v>
      </c>
      <c r="L65" s="157"/>
      <c r="M65" s="157"/>
      <c r="N65" s="157">
        <f>'将来負担比率（分子）の構造'!M$42</f>
        <v>15</v>
      </c>
      <c r="O65" s="157"/>
      <c r="P65" s="157"/>
    </row>
    <row r="66" spans="1:16" x14ac:dyDescent="0.15">
      <c r="A66" s="157" t="s">
        <v>31</v>
      </c>
      <c r="B66" s="157">
        <f>'将来負担比率（分子）の構造'!I$41</f>
        <v>5397</v>
      </c>
      <c r="C66" s="157"/>
      <c r="D66" s="157"/>
      <c r="E66" s="157">
        <f>'将来負担比率（分子）の構造'!J$41</f>
        <v>5461</v>
      </c>
      <c r="F66" s="157"/>
      <c r="G66" s="157"/>
      <c r="H66" s="157">
        <f>'将来負担比率（分子）の構造'!K$41</f>
        <v>5269</v>
      </c>
      <c r="I66" s="157"/>
      <c r="J66" s="157"/>
      <c r="K66" s="157">
        <f>'将来負担比率（分子）の構造'!L$41</f>
        <v>5028</v>
      </c>
      <c r="L66" s="157"/>
      <c r="M66" s="157"/>
      <c r="N66" s="157">
        <f>'将来負担比率（分子）の構造'!M$41</f>
        <v>4750</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3071</v>
      </c>
      <c r="C72" s="161">
        <f>基金残高に係る経年分析!G55</f>
        <v>1875</v>
      </c>
      <c r="D72" s="161">
        <f>基金残高に係る経年分析!H55</f>
        <v>1903</v>
      </c>
    </row>
    <row r="73" spans="1:16" x14ac:dyDescent="0.15">
      <c r="A73" s="160" t="s">
        <v>74</v>
      </c>
      <c r="B73" s="161">
        <f>基金残高に係る経年分析!F56</f>
        <v>92</v>
      </c>
      <c r="C73" s="161">
        <f>基金残高に係る経年分析!G56</f>
        <v>92</v>
      </c>
      <c r="D73" s="161">
        <f>基金残高に係る経年分析!H56</f>
        <v>94</v>
      </c>
    </row>
    <row r="74" spans="1:16" x14ac:dyDescent="0.15">
      <c r="A74" s="160" t="s">
        <v>75</v>
      </c>
      <c r="B74" s="161">
        <f>基金残高に係る経年分析!F57</f>
        <v>1811</v>
      </c>
      <c r="C74" s="161">
        <f>基金残高に係る経年分析!G57</f>
        <v>2328</v>
      </c>
      <c r="D74" s="161">
        <f>基金残高に係る経年分析!H57</f>
        <v>2333</v>
      </c>
    </row>
  </sheetData>
  <sheetProtection algorithmName="SHA-512" hashValue="9+0eUon0G5Q8TtBFW8Pw5/mCHSebhWkDWdTlLshlu4x5MyFKjYLfyf20ZOnIXgBH8CH9HnePQheFvovyPD41Dw==" saltValue="fnC4vUk/FLEBuJ2ptAc4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234445</v>
      </c>
      <c r="S5" s="600"/>
      <c r="T5" s="600"/>
      <c r="U5" s="600"/>
      <c r="V5" s="600"/>
      <c r="W5" s="600"/>
      <c r="X5" s="600"/>
      <c r="Y5" s="601"/>
      <c r="Z5" s="602">
        <v>6</v>
      </c>
      <c r="AA5" s="602"/>
      <c r="AB5" s="602"/>
      <c r="AC5" s="602"/>
      <c r="AD5" s="603">
        <v>234445</v>
      </c>
      <c r="AE5" s="603"/>
      <c r="AF5" s="603"/>
      <c r="AG5" s="603"/>
      <c r="AH5" s="603"/>
      <c r="AI5" s="603"/>
      <c r="AJ5" s="603"/>
      <c r="AK5" s="603"/>
      <c r="AL5" s="604">
        <v>9.5</v>
      </c>
      <c r="AM5" s="605"/>
      <c r="AN5" s="605"/>
      <c r="AO5" s="606"/>
      <c r="AP5" s="596" t="s">
        <v>216</v>
      </c>
      <c r="AQ5" s="597"/>
      <c r="AR5" s="597"/>
      <c r="AS5" s="597"/>
      <c r="AT5" s="597"/>
      <c r="AU5" s="597"/>
      <c r="AV5" s="597"/>
      <c r="AW5" s="597"/>
      <c r="AX5" s="597"/>
      <c r="AY5" s="597"/>
      <c r="AZ5" s="597"/>
      <c r="BA5" s="597"/>
      <c r="BB5" s="597"/>
      <c r="BC5" s="597"/>
      <c r="BD5" s="597"/>
      <c r="BE5" s="597"/>
      <c r="BF5" s="598"/>
      <c r="BG5" s="610">
        <v>234445</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70531</v>
      </c>
      <c r="S6" s="611"/>
      <c r="T6" s="611"/>
      <c r="U6" s="611"/>
      <c r="V6" s="611"/>
      <c r="W6" s="611"/>
      <c r="X6" s="611"/>
      <c r="Y6" s="612"/>
      <c r="Z6" s="613">
        <v>1.8</v>
      </c>
      <c r="AA6" s="613"/>
      <c r="AB6" s="613"/>
      <c r="AC6" s="613"/>
      <c r="AD6" s="614">
        <v>70531</v>
      </c>
      <c r="AE6" s="614"/>
      <c r="AF6" s="614"/>
      <c r="AG6" s="614"/>
      <c r="AH6" s="614"/>
      <c r="AI6" s="614"/>
      <c r="AJ6" s="614"/>
      <c r="AK6" s="614"/>
      <c r="AL6" s="615">
        <v>2.9</v>
      </c>
      <c r="AM6" s="616"/>
      <c r="AN6" s="616"/>
      <c r="AO6" s="617"/>
      <c r="AP6" s="607" t="s">
        <v>221</v>
      </c>
      <c r="AQ6" s="608"/>
      <c r="AR6" s="608"/>
      <c r="AS6" s="608"/>
      <c r="AT6" s="608"/>
      <c r="AU6" s="608"/>
      <c r="AV6" s="608"/>
      <c r="AW6" s="608"/>
      <c r="AX6" s="608"/>
      <c r="AY6" s="608"/>
      <c r="AZ6" s="608"/>
      <c r="BA6" s="608"/>
      <c r="BB6" s="608"/>
      <c r="BC6" s="608"/>
      <c r="BD6" s="608"/>
      <c r="BE6" s="608"/>
      <c r="BF6" s="609"/>
      <c r="BG6" s="610">
        <v>234445</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47566</v>
      </c>
      <c r="CS6" s="611"/>
      <c r="CT6" s="611"/>
      <c r="CU6" s="611"/>
      <c r="CV6" s="611"/>
      <c r="CW6" s="611"/>
      <c r="CX6" s="611"/>
      <c r="CY6" s="612"/>
      <c r="CZ6" s="604">
        <v>1.3</v>
      </c>
      <c r="DA6" s="605"/>
      <c r="DB6" s="605"/>
      <c r="DC6" s="621"/>
      <c r="DD6" s="619" t="s">
        <v>122</v>
      </c>
      <c r="DE6" s="611"/>
      <c r="DF6" s="611"/>
      <c r="DG6" s="611"/>
      <c r="DH6" s="611"/>
      <c r="DI6" s="611"/>
      <c r="DJ6" s="611"/>
      <c r="DK6" s="611"/>
      <c r="DL6" s="611"/>
      <c r="DM6" s="611"/>
      <c r="DN6" s="611"/>
      <c r="DO6" s="611"/>
      <c r="DP6" s="612"/>
      <c r="DQ6" s="619">
        <v>47566</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80</v>
      </c>
      <c r="S7" s="611"/>
      <c r="T7" s="611"/>
      <c r="U7" s="611"/>
      <c r="V7" s="611"/>
      <c r="W7" s="611"/>
      <c r="X7" s="611"/>
      <c r="Y7" s="612"/>
      <c r="Z7" s="613">
        <v>0</v>
      </c>
      <c r="AA7" s="613"/>
      <c r="AB7" s="613"/>
      <c r="AC7" s="613"/>
      <c r="AD7" s="614">
        <v>80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89806</v>
      </c>
      <c r="BH7" s="611"/>
      <c r="BI7" s="611"/>
      <c r="BJ7" s="611"/>
      <c r="BK7" s="611"/>
      <c r="BL7" s="611"/>
      <c r="BM7" s="611"/>
      <c r="BN7" s="612"/>
      <c r="BO7" s="613">
        <v>38.299999999999997</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747772</v>
      </c>
      <c r="CS7" s="611"/>
      <c r="CT7" s="611"/>
      <c r="CU7" s="611"/>
      <c r="CV7" s="611"/>
      <c r="CW7" s="611"/>
      <c r="CX7" s="611"/>
      <c r="CY7" s="612"/>
      <c r="CZ7" s="613">
        <v>20.5</v>
      </c>
      <c r="DA7" s="613"/>
      <c r="DB7" s="613"/>
      <c r="DC7" s="613"/>
      <c r="DD7" s="619">
        <v>9732</v>
      </c>
      <c r="DE7" s="611"/>
      <c r="DF7" s="611"/>
      <c r="DG7" s="611"/>
      <c r="DH7" s="611"/>
      <c r="DI7" s="611"/>
      <c r="DJ7" s="611"/>
      <c r="DK7" s="611"/>
      <c r="DL7" s="611"/>
      <c r="DM7" s="611"/>
      <c r="DN7" s="611"/>
      <c r="DO7" s="611"/>
      <c r="DP7" s="612"/>
      <c r="DQ7" s="619">
        <v>614932</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963</v>
      </c>
      <c r="S8" s="611"/>
      <c r="T8" s="611"/>
      <c r="U8" s="611"/>
      <c r="V8" s="611"/>
      <c r="W8" s="611"/>
      <c r="X8" s="611"/>
      <c r="Y8" s="612"/>
      <c r="Z8" s="613">
        <v>0</v>
      </c>
      <c r="AA8" s="613"/>
      <c r="AB8" s="613"/>
      <c r="AC8" s="613"/>
      <c r="AD8" s="614">
        <v>963</v>
      </c>
      <c r="AE8" s="614"/>
      <c r="AF8" s="614"/>
      <c r="AG8" s="614"/>
      <c r="AH8" s="614"/>
      <c r="AI8" s="614"/>
      <c r="AJ8" s="614"/>
      <c r="AK8" s="614"/>
      <c r="AL8" s="615">
        <v>0</v>
      </c>
      <c r="AM8" s="616"/>
      <c r="AN8" s="616"/>
      <c r="AO8" s="617"/>
      <c r="AP8" s="607" t="s">
        <v>227</v>
      </c>
      <c r="AQ8" s="608"/>
      <c r="AR8" s="608"/>
      <c r="AS8" s="608"/>
      <c r="AT8" s="608"/>
      <c r="AU8" s="608"/>
      <c r="AV8" s="608"/>
      <c r="AW8" s="608"/>
      <c r="AX8" s="608"/>
      <c r="AY8" s="608"/>
      <c r="AZ8" s="608"/>
      <c r="BA8" s="608"/>
      <c r="BB8" s="608"/>
      <c r="BC8" s="608"/>
      <c r="BD8" s="608"/>
      <c r="BE8" s="608"/>
      <c r="BF8" s="609"/>
      <c r="BG8" s="610">
        <v>4145</v>
      </c>
      <c r="BH8" s="611"/>
      <c r="BI8" s="611"/>
      <c r="BJ8" s="611"/>
      <c r="BK8" s="611"/>
      <c r="BL8" s="611"/>
      <c r="BM8" s="611"/>
      <c r="BN8" s="612"/>
      <c r="BO8" s="613">
        <v>1.8</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647956</v>
      </c>
      <c r="CS8" s="611"/>
      <c r="CT8" s="611"/>
      <c r="CU8" s="611"/>
      <c r="CV8" s="611"/>
      <c r="CW8" s="611"/>
      <c r="CX8" s="611"/>
      <c r="CY8" s="612"/>
      <c r="CZ8" s="613">
        <v>17.8</v>
      </c>
      <c r="DA8" s="613"/>
      <c r="DB8" s="613"/>
      <c r="DC8" s="613"/>
      <c r="DD8" s="619">
        <v>940</v>
      </c>
      <c r="DE8" s="611"/>
      <c r="DF8" s="611"/>
      <c r="DG8" s="611"/>
      <c r="DH8" s="611"/>
      <c r="DI8" s="611"/>
      <c r="DJ8" s="611"/>
      <c r="DK8" s="611"/>
      <c r="DL8" s="611"/>
      <c r="DM8" s="611"/>
      <c r="DN8" s="611"/>
      <c r="DO8" s="611"/>
      <c r="DP8" s="612"/>
      <c r="DQ8" s="619">
        <v>450480</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1319</v>
      </c>
      <c r="S9" s="611"/>
      <c r="T9" s="611"/>
      <c r="U9" s="611"/>
      <c r="V9" s="611"/>
      <c r="W9" s="611"/>
      <c r="X9" s="611"/>
      <c r="Y9" s="612"/>
      <c r="Z9" s="613">
        <v>0</v>
      </c>
      <c r="AA9" s="613"/>
      <c r="AB9" s="613"/>
      <c r="AC9" s="613"/>
      <c r="AD9" s="614">
        <v>1319</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76905</v>
      </c>
      <c r="BH9" s="611"/>
      <c r="BI9" s="611"/>
      <c r="BJ9" s="611"/>
      <c r="BK9" s="611"/>
      <c r="BL9" s="611"/>
      <c r="BM9" s="611"/>
      <c r="BN9" s="612"/>
      <c r="BO9" s="613">
        <v>32.799999999999997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282542</v>
      </c>
      <c r="CS9" s="611"/>
      <c r="CT9" s="611"/>
      <c r="CU9" s="611"/>
      <c r="CV9" s="611"/>
      <c r="CW9" s="611"/>
      <c r="CX9" s="611"/>
      <c r="CY9" s="612"/>
      <c r="CZ9" s="613">
        <v>7.7</v>
      </c>
      <c r="DA9" s="613"/>
      <c r="DB9" s="613"/>
      <c r="DC9" s="613"/>
      <c r="DD9" s="619">
        <v>8628</v>
      </c>
      <c r="DE9" s="611"/>
      <c r="DF9" s="611"/>
      <c r="DG9" s="611"/>
      <c r="DH9" s="611"/>
      <c r="DI9" s="611"/>
      <c r="DJ9" s="611"/>
      <c r="DK9" s="611"/>
      <c r="DL9" s="611"/>
      <c r="DM9" s="611"/>
      <c r="DN9" s="611"/>
      <c r="DO9" s="611"/>
      <c r="DP9" s="612"/>
      <c r="DQ9" s="619">
        <v>260362</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5616</v>
      </c>
      <c r="BH10" s="611"/>
      <c r="BI10" s="611"/>
      <c r="BJ10" s="611"/>
      <c r="BK10" s="611"/>
      <c r="BL10" s="611"/>
      <c r="BM10" s="611"/>
      <c r="BN10" s="612"/>
      <c r="BO10" s="613">
        <v>2.4</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9</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9</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77697</v>
      </c>
      <c r="S11" s="611"/>
      <c r="T11" s="611"/>
      <c r="U11" s="611"/>
      <c r="V11" s="611"/>
      <c r="W11" s="611"/>
      <c r="X11" s="611"/>
      <c r="Y11" s="612"/>
      <c r="Z11" s="615">
        <v>2</v>
      </c>
      <c r="AA11" s="616"/>
      <c r="AB11" s="616"/>
      <c r="AC11" s="622"/>
      <c r="AD11" s="619">
        <v>77697</v>
      </c>
      <c r="AE11" s="611"/>
      <c r="AF11" s="611"/>
      <c r="AG11" s="611"/>
      <c r="AH11" s="611"/>
      <c r="AI11" s="611"/>
      <c r="AJ11" s="611"/>
      <c r="AK11" s="612"/>
      <c r="AL11" s="615">
        <v>3.2</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3140</v>
      </c>
      <c r="BH11" s="611"/>
      <c r="BI11" s="611"/>
      <c r="BJ11" s="611"/>
      <c r="BK11" s="611"/>
      <c r="BL11" s="611"/>
      <c r="BM11" s="611"/>
      <c r="BN11" s="612"/>
      <c r="BO11" s="613">
        <v>1.3</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338010</v>
      </c>
      <c r="CS11" s="611"/>
      <c r="CT11" s="611"/>
      <c r="CU11" s="611"/>
      <c r="CV11" s="611"/>
      <c r="CW11" s="611"/>
      <c r="CX11" s="611"/>
      <c r="CY11" s="612"/>
      <c r="CZ11" s="613">
        <v>9.3000000000000007</v>
      </c>
      <c r="DA11" s="613"/>
      <c r="DB11" s="613"/>
      <c r="DC11" s="613"/>
      <c r="DD11" s="619">
        <v>106483</v>
      </c>
      <c r="DE11" s="611"/>
      <c r="DF11" s="611"/>
      <c r="DG11" s="611"/>
      <c r="DH11" s="611"/>
      <c r="DI11" s="611"/>
      <c r="DJ11" s="611"/>
      <c r="DK11" s="611"/>
      <c r="DL11" s="611"/>
      <c r="DM11" s="611"/>
      <c r="DN11" s="611"/>
      <c r="DO11" s="611"/>
      <c r="DP11" s="612"/>
      <c r="DQ11" s="619">
        <v>188860</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118054</v>
      </c>
      <c r="BH12" s="611"/>
      <c r="BI12" s="611"/>
      <c r="BJ12" s="611"/>
      <c r="BK12" s="611"/>
      <c r="BL12" s="611"/>
      <c r="BM12" s="611"/>
      <c r="BN12" s="612"/>
      <c r="BO12" s="613">
        <v>50.4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111279</v>
      </c>
      <c r="CS12" s="611"/>
      <c r="CT12" s="611"/>
      <c r="CU12" s="611"/>
      <c r="CV12" s="611"/>
      <c r="CW12" s="611"/>
      <c r="CX12" s="611"/>
      <c r="CY12" s="612"/>
      <c r="CZ12" s="613">
        <v>3.1</v>
      </c>
      <c r="DA12" s="613"/>
      <c r="DB12" s="613"/>
      <c r="DC12" s="613"/>
      <c r="DD12" s="619">
        <v>3804</v>
      </c>
      <c r="DE12" s="611"/>
      <c r="DF12" s="611"/>
      <c r="DG12" s="611"/>
      <c r="DH12" s="611"/>
      <c r="DI12" s="611"/>
      <c r="DJ12" s="611"/>
      <c r="DK12" s="611"/>
      <c r="DL12" s="611"/>
      <c r="DM12" s="611"/>
      <c r="DN12" s="611"/>
      <c r="DO12" s="611"/>
      <c r="DP12" s="612"/>
      <c r="DQ12" s="619">
        <v>53345</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117586</v>
      </c>
      <c r="BH13" s="611"/>
      <c r="BI13" s="611"/>
      <c r="BJ13" s="611"/>
      <c r="BK13" s="611"/>
      <c r="BL13" s="611"/>
      <c r="BM13" s="611"/>
      <c r="BN13" s="612"/>
      <c r="BO13" s="613">
        <v>50.2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273811</v>
      </c>
      <c r="CS13" s="611"/>
      <c r="CT13" s="611"/>
      <c r="CU13" s="611"/>
      <c r="CV13" s="611"/>
      <c r="CW13" s="611"/>
      <c r="CX13" s="611"/>
      <c r="CY13" s="612"/>
      <c r="CZ13" s="613">
        <v>7.5</v>
      </c>
      <c r="DA13" s="613"/>
      <c r="DB13" s="613"/>
      <c r="DC13" s="613"/>
      <c r="DD13" s="619">
        <v>99162</v>
      </c>
      <c r="DE13" s="611"/>
      <c r="DF13" s="611"/>
      <c r="DG13" s="611"/>
      <c r="DH13" s="611"/>
      <c r="DI13" s="611"/>
      <c r="DJ13" s="611"/>
      <c r="DK13" s="611"/>
      <c r="DL13" s="611"/>
      <c r="DM13" s="611"/>
      <c r="DN13" s="611"/>
      <c r="DO13" s="611"/>
      <c r="DP13" s="612"/>
      <c r="DQ13" s="619">
        <v>169790</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15043</v>
      </c>
      <c r="BH14" s="611"/>
      <c r="BI14" s="611"/>
      <c r="BJ14" s="611"/>
      <c r="BK14" s="611"/>
      <c r="BL14" s="611"/>
      <c r="BM14" s="611"/>
      <c r="BN14" s="612"/>
      <c r="BO14" s="613">
        <v>6.4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231892</v>
      </c>
      <c r="CS14" s="611"/>
      <c r="CT14" s="611"/>
      <c r="CU14" s="611"/>
      <c r="CV14" s="611"/>
      <c r="CW14" s="611"/>
      <c r="CX14" s="611"/>
      <c r="CY14" s="612"/>
      <c r="CZ14" s="613">
        <v>6.4</v>
      </c>
      <c r="DA14" s="613"/>
      <c r="DB14" s="613"/>
      <c r="DC14" s="613"/>
      <c r="DD14" s="619">
        <v>13255</v>
      </c>
      <c r="DE14" s="611"/>
      <c r="DF14" s="611"/>
      <c r="DG14" s="611"/>
      <c r="DH14" s="611"/>
      <c r="DI14" s="611"/>
      <c r="DJ14" s="611"/>
      <c r="DK14" s="611"/>
      <c r="DL14" s="611"/>
      <c r="DM14" s="611"/>
      <c r="DN14" s="611"/>
      <c r="DO14" s="611"/>
      <c r="DP14" s="612"/>
      <c r="DQ14" s="619">
        <v>188753</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3643</v>
      </c>
      <c r="S15" s="611"/>
      <c r="T15" s="611"/>
      <c r="U15" s="611"/>
      <c r="V15" s="611"/>
      <c r="W15" s="611"/>
      <c r="X15" s="611"/>
      <c r="Y15" s="612"/>
      <c r="Z15" s="613">
        <v>0.1</v>
      </c>
      <c r="AA15" s="613"/>
      <c r="AB15" s="613"/>
      <c r="AC15" s="613"/>
      <c r="AD15" s="614">
        <v>3643</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11542</v>
      </c>
      <c r="BH15" s="611"/>
      <c r="BI15" s="611"/>
      <c r="BJ15" s="611"/>
      <c r="BK15" s="611"/>
      <c r="BL15" s="611"/>
      <c r="BM15" s="611"/>
      <c r="BN15" s="612"/>
      <c r="BO15" s="613">
        <v>4.9000000000000004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348338</v>
      </c>
      <c r="CS15" s="611"/>
      <c r="CT15" s="611"/>
      <c r="CU15" s="611"/>
      <c r="CV15" s="611"/>
      <c r="CW15" s="611"/>
      <c r="CX15" s="611"/>
      <c r="CY15" s="612"/>
      <c r="CZ15" s="613">
        <v>9.5</v>
      </c>
      <c r="DA15" s="613"/>
      <c r="DB15" s="613"/>
      <c r="DC15" s="613"/>
      <c r="DD15" s="619">
        <v>99088</v>
      </c>
      <c r="DE15" s="611"/>
      <c r="DF15" s="611"/>
      <c r="DG15" s="611"/>
      <c r="DH15" s="611"/>
      <c r="DI15" s="611"/>
      <c r="DJ15" s="611"/>
      <c r="DK15" s="611"/>
      <c r="DL15" s="611"/>
      <c r="DM15" s="611"/>
      <c r="DN15" s="611"/>
      <c r="DO15" s="611"/>
      <c r="DP15" s="612"/>
      <c r="DQ15" s="619">
        <v>235692</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4579</v>
      </c>
      <c r="S16" s="611"/>
      <c r="T16" s="611"/>
      <c r="U16" s="611"/>
      <c r="V16" s="611"/>
      <c r="W16" s="611"/>
      <c r="X16" s="611"/>
      <c r="Y16" s="612"/>
      <c r="Z16" s="613">
        <v>0.1</v>
      </c>
      <c r="AA16" s="613"/>
      <c r="AB16" s="613"/>
      <c r="AC16" s="613"/>
      <c r="AD16" s="614">
        <v>4579</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51861</v>
      </c>
      <c r="CS16" s="611"/>
      <c r="CT16" s="611"/>
      <c r="CU16" s="611"/>
      <c r="CV16" s="611"/>
      <c r="CW16" s="611"/>
      <c r="CX16" s="611"/>
      <c r="CY16" s="612"/>
      <c r="CZ16" s="613">
        <v>1.4</v>
      </c>
      <c r="DA16" s="613"/>
      <c r="DB16" s="613"/>
      <c r="DC16" s="613"/>
      <c r="DD16" s="619" t="s">
        <v>122</v>
      </c>
      <c r="DE16" s="611"/>
      <c r="DF16" s="611"/>
      <c r="DG16" s="611"/>
      <c r="DH16" s="611"/>
      <c r="DI16" s="611"/>
      <c r="DJ16" s="611"/>
      <c r="DK16" s="611"/>
      <c r="DL16" s="611"/>
      <c r="DM16" s="611"/>
      <c r="DN16" s="611"/>
      <c r="DO16" s="611"/>
      <c r="DP16" s="612"/>
      <c r="DQ16" s="619">
        <v>5005</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12260</v>
      </c>
      <c r="S17" s="611"/>
      <c r="T17" s="611"/>
      <c r="U17" s="611"/>
      <c r="V17" s="611"/>
      <c r="W17" s="611"/>
      <c r="X17" s="611"/>
      <c r="Y17" s="612"/>
      <c r="Z17" s="613">
        <v>0.3</v>
      </c>
      <c r="AA17" s="613"/>
      <c r="AB17" s="613"/>
      <c r="AC17" s="613"/>
      <c r="AD17" s="614">
        <v>12260</v>
      </c>
      <c r="AE17" s="614"/>
      <c r="AF17" s="614"/>
      <c r="AG17" s="614"/>
      <c r="AH17" s="614"/>
      <c r="AI17" s="614"/>
      <c r="AJ17" s="614"/>
      <c r="AK17" s="614"/>
      <c r="AL17" s="615">
        <v>0.5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567316</v>
      </c>
      <c r="CS17" s="611"/>
      <c r="CT17" s="611"/>
      <c r="CU17" s="611"/>
      <c r="CV17" s="611"/>
      <c r="CW17" s="611"/>
      <c r="CX17" s="611"/>
      <c r="CY17" s="612"/>
      <c r="CZ17" s="613">
        <v>15.5</v>
      </c>
      <c r="DA17" s="613"/>
      <c r="DB17" s="613"/>
      <c r="DC17" s="613"/>
      <c r="DD17" s="619" t="s">
        <v>122</v>
      </c>
      <c r="DE17" s="611"/>
      <c r="DF17" s="611"/>
      <c r="DG17" s="611"/>
      <c r="DH17" s="611"/>
      <c r="DI17" s="611"/>
      <c r="DJ17" s="611"/>
      <c r="DK17" s="611"/>
      <c r="DL17" s="611"/>
      <c r="DM17" s="611"/>
      <c r="DN17" s="611"/>
      <c r="DO17" s="611"/>
      <c r="DP17" s="612"/>
      <c r="DQ17" s="619">
        <v>555196</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1454</v>
      </c>
      <c r="S18" s="611"/>
      <c r="T18" s="611"/>
      <c r="U18" s="611"/>
      <c r="V18" s="611"/>
      <c r="W18" s="611"/>
      <c r="X18" s="611"/>
      <c r="Y18" s="612"/>
      <c r="Z18" s="613">
        <v>0</v>
      </c>
      <c r="AA18" s="613"/>
      <c r="AB18" s="613"/>
      <c r="AC18" s="613"/>
      <c r="AD18" s="614">
        <v>1454</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10806</v>
      </c>
      <c r="S19" s="611"/>
      <c r="T19" s="611"/>
      <c r="U19" s="611"/>
      <c r="V19" s="611"/>
      <c r="W19" s="611"/>
      <c r="X19" s="611"/>
      <c r="Y19" s="612"/>
      <c r="Z19" s="613">
        <v>0.3</v>
      </c>
      <c r="AA19" s="613"/>
      <c r="AB19" s="613"/>
      <c r="AC19" s="613"/>
      <c r="AD19" s="614">
        <v>10806</v>
      </c>
      <c r="AE19" s="614"/>
      <c r="AF19" s="614"/>
      <c r="AG19" s="614"/>
      <c r="AH19" s="614"/>
      <c r="AI19" s="614"/>
      <c r="AJ19" s="614"/>
      <c r="AK19" s="614"/>
      <c r="AL19" s="615">
        <v>0.4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3648352</v>
      </c>
      <c r="CS20" s="611"/>
      <c r="CT20" s="611"/>
      <c r="CU20" s="611"/>
      <c r="CV20" s="611"/>
      <c r="CW20" s="611"/>
      <c r="CX20" s="611"/>
      <c r="CY20" s="612"/>
      <c r="CZ20" s="613">
        <v>100</v>
      </c>
      <c r="DA20" s="613"/>
      <c r="DB20" s="613"/>
      <c r="DC20" s="613"/>
      <c r="DD20" s="619">
        <v>341092</v>
      </c>
      <c r="DE20" s="611"/>
      <c r="DF20" s="611"/>
      <c r="DG20" s="611"/>
      <c r="DH20" s="611"/>
      <c r="DI20" s="611"/>
      <c r="DJ20" s="611"/>
      <c r="DK20" s="611"/>
      <c r="DL20" s="611"/>
      <c r="DM20" s="611"/>
      <c r="DN20" s="611"/>
      <c r="DO20" s="611"/>
      <c r="DP20" s="612"/>
      <c r="DQ20" s="619">
        <v>2769990</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2179188</v>
      </c>
      <c r="S21" s="611"/>
      <c r="T21" s="611"/>
      <c r="U21" s="611"/>
      <c r="V21" s="611"/>
      <c r="W21" s="611"/>
      <c r="X21" s="611"/>
      <c r="Y21" s="612"/>
      <c r="Z21" s="613">
        <v>56</v>
      </c>
      <c r="AA21" s="613"/>
      <c r="AB21" s="613"/>
      <c r="AC21" s="613"/>
      <c r="AD21" s="614">
        <v>2050850</v>
      </c>
      <c r="AE21" s="614"/>
      <c r="AF21" s="614"/>
      <c r="AG21" s="614"/>
      <c r="AH21" s="614"/>
      <c r="AI21" s="614"/>
      <c r="AJ21" s="614"/>
      <c r="AK21" s="614"/>
      <c r="AL21" s="615">
        <v>83.3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2050850</v>
      </c>
      <c r="S22" s="611"/>
      <c r="T22" s="611"/>
      <c r="U22" s="611"/>
      <c r="V22" s="611"/>
      <c r="W22" s="611"/>
      <c r="X22" s="611"/>
      <c r="Y22" s="612"/>
      <c r="Z22" s="613">
        <v>52.7</v>
      </c>
      <c r="AA22" s="613"/>
      <c r="AB22" s="613"/>
      <c r="AC22" s="613"/>
      <c r="AD22" s="614">
        <v>2050850</v>
      </c>
      <c r="AE22" s="614"/>
      <c r="AF22" s="614"/>
      <c r="AG22" s="614"/>
      <c r="AH22" s="614"/>
      <c r="AI22" s="614"/>
      <c r="AJ22" s="614"/>
      <c r="AK22" s="614"/>
      <c r="AL22" s="615">
        <v>83.3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128338</v>
      </c>
      <c r="S23" s="611"/>
      <c r="T23" s="611"/>
      <c r="U23" s="611"/>
      <c r="V23" s="611"/>
      <c r="W23" s="611"/>
      <c r="X23" s="611"/>
      <c r="Y23" s="612"/>
      <c r="Z23" s="613">
        <v>3.3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1417351</v>
      </c>
      <c r="CS24" s="600"/>
      <c r="CT24" s="600"/>
      <c r="CU24" s="600"/>
      <c r="CV24" s="600"/>
      <c r="CW24" s="600"/>
      <c r="CX24" s="600"/>
      <c r="CY24" s="601"/>
      <c r="CZ24" s="604">
        <v>38.799999999999997</v>
      </c>
      <c r="DA24" s="605"/>
      <c r="DB24" s="605"/>
      <c r="DC24" s="621"/>
      <c r="DD24" s="640">
        <v>1247127</v>
      </c>
      <c r="DE24" s="600"/>
      <c r="DF24" s="600"/>
      <c r="DG24" s="600"/>
      <c r="DH24" s="600"/>
      <c r="DI24" s="600"/>
      <c r="DJ24" s="600"/>
      <c r="DK24" s="601"/>
      <c r="DL24" s="640">
        <v>1188596</v>
      </c>
      <c r="DM24" s="600"/>
      <c r="DN24" s="600"/>
      <c r="DO24" s="600"/>
      <c r="DP24" s="600"/>
      <c r="DQ24" s="600"/>
      <c r="DR24" s="600"/>
      <c r="DS24" s="600"/>
      <c r="DT24" s="600"/>
      <c r="DU24" s="600"/>
      <c r="DV24" s="601"/>
      <c r="DW24" s="604">
        <v>48.2</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2584705</v>
      </c>
      <c r="S25" s="611"/>
      <c r="T25" s="611"/>
      <c r="U25" s="611"/>
      <c r="V25" s="611"/>
      <c r="W25" s="611"/>
      <c r="X25" s="611"/>
      <c r="Y25" s="612"/>
      <c r="Z25" s="613">
        <v>66.400000000000006</v>
      </c>
      <c r="AA25" s="613"/>
      <c r="AB25" s="613"/>
      <c r="AC25" s="613"/>
      <c r="AD25" s="614">
        <v>2456367</v>
      </c>
      <c r="AE25" s="614"/>
      <c r="AF25" s="614"/>
      <c r="AG25" s="614"/>
      <c r="AH25" s="614"/>
      <c r="AI25" s="614"/>
      <c r="AJ25" s="614"/>
      <c r="AK25" s="614"/>
      <c r="AL25" s="615">
        <v>99.8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620672</v>
      </c>
      <c r="CS25" s="643"/>
      <c r="CT25" s="643"/>
      <c r="CU25" s="643"/>
      <c r="CV25" s="643"/>
      <c r="CW25" s="643"/>
      <c r="CX25" s="643"/>
      <c r="CY25" s="644"/>
      <c r="CZ25" s="615">
        <v>17</v>
      </c>
      <c r="DA25" s="641"/>
      <c r="DB25" s="641"/>
      <c r="DC25" s="645"/>
      <c r="DD25" s="619">
        <v>597606</v>
      </c>
      <c r="DE25" s="643"/>
      <c r="DF25" s="643"/>
      <c r="DG25" s="643"/>
      <c r="DH25" s="643"/>
      <c r="DI25" s="643"/>
      <c r="DJ25" s="643"/>
      <c r="DK25" s="644"/>
      <c r="DL25" s="619">
        <v>593866</v>
      </c>
      <c r="DM25" s="643"/>
      <c r="DN25" s="643"/>
      <c r="DO25" s="643"/>
      <c r="DP25" s="643"/>
      <c r="DQ25" s="643"/>
      <c r="DR25" s="643"/>
      <c r="DS25" s="643"/>
      <c r="DT25" s="643"/>
      <c r="DU25" s="643"/>
      <c r="DV25" s="644"/>
      <c r="DW25" s="615">
        <v>24.1</v>
      </c>
      <c r="DX25" s="641"/>
      <c r="DY25" s="641"/>
      <c r="DZ25" s="641"/>
      <c r="EA25" s="641"/>
      <c r="EB25" s="641"/>
      <c r="EC25" s="642"/>
    </row>
    <row r="26" spans="2:133" ht="11.25" customHeight="1" x14ac:dyDescent="0.15">
      <c r="B26" s="607" t="s">
        <v>283</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367007</v>
      </c>
      <c r="CS26" s="611"/>
      <c r="CT26" s="611"/>
      <c r="CU26" s="611"/>
      <c r="CV26" s="611"/>
      <c r="CW26" s="611"/>
      <c r="CX26" s="611"/>
      <c r="CY26" s="612"/>
      <c r="CZ26" s="615">
        <v>10.1</v>
      </c>
      <c r="DA26" s="641"/>
      <c r="DB26" s="641"/>
      <c r="DC26" s="645"/>
      <c r="DD26" s="619">
        <v>354419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15">
      <c r="B27" s="607" t="s">
        <v>286</v>
      </c>
      <c r="C27" s="608"/>
      <c r="D27" s="608"/>
      <c r="E27" s="608"/>
      <c r="F27" s="608"/>
      <c r="G27" s="608"/>
      <c r="H27" s="608"/>
      <c r="I27" s="608"/>
      <c r="J27" s="608"/>
      <c r="K27" s="608"/>
      <c r="L27" s="608"/>
      <c r="M27" s="608"/>
      <c r="N27" s="608"/>
      <c r="O27" s="608"/>
      <c r="P27" s="608"/>
      <c r="Q27" s="609"/>
      <c r="R27" s="610">
        <v>828</v>
      </c>
      <c r="S27" s="611"/>
      <c r="T27" s="611"/>
      <c r="U27" s="611"/>
      <c r="V27" s="611"/>
      <c r="W27" s="611"/>
      <c r="X27" s="611"/>
      <c r="Y27" s="612"/>
      <c r="Z27" s="613">
        <v>0</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234445</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229363</v>
      </c>
      <c r="CS27" s="643"/>
      <c r="CT27" s="643"/>
      <c r="CU27" s="643"/>
      <c r="CV27" s="643"/>
      <c r="CW27" s="643"/>
      <c r="CX27" s="643"/>
      <c r="CY27" s="644"/>
      <c r="CZ27" s="615">
        <v>6.3</v>
      </c>
      <c r="DA27" s="641"/>
      <c r="DB27" s="641"/>
      <c r="DC27" s="645"/>
      <c r="DD27" s="619">
        <v>94325</v>
      </c>
      <c r="DE27" s="643"/>
      <c r="DF27" s="643"/>
      <c r="DG27" s="643"/>
      <c r="DH27" s="643"/>
      <c r="DI27" s="643"/>
      <c r="DJ27" s="643"/>
      <c r="DK27" s="644"/>
      <c r="DL27" s="619">
        <v>39534</v>
      </c>
      <c r="DM27" s="643"/>
      <c r="DN27" s="643"/>
      <c r="DO27" s="643"/>
      <c r="DP27" s="643"/>
      <c r="DQ27" s="643"/>
      <c r="DR27" s="643"/>
      <c r="DS27" s="643"/>
      <c r="DT27" s="643"/>
      <c r="DU27" s="643"/>
      <c r="DV27" s="644"/>
      <c r="DW27" s="615">
        <v>1.6</v>
      </c>
      <c r="DX27" s="641"/>
      <c r="DY27" s="641"/>
      <c r="DZ27" s="641"/>
      <c r="EA27" s="641"/>
      <c r="EB27" s="641"/>
      <c r="EC27" s="642"/>
    </row>
    <row r="28" spans="2:133" ht="11.25" customHeight="1" x14ac:dyDescent="0.15">
      <c r="B28" s="607" t="s">
        <v>289</v>
      </c>
      <c r="C28" s="608"/>
      <c r="D28" s="608"/>
      <c r="E28" s="608"/>
      <c r="F28" s="608"/>
      <c r="G28" s="608"/>
      <c r="H28" s="608"/>
      <c r="I28" s="608"/>
      <c r="J28" s="608"/>
      <c r="K28" s="608"/>
      <c r="L28" s="608"/>
      <c r="M28" s="608"/>
      <c r="N28" s="608"/>
      <c r="O28" s="608"/>
      <c r="P28" s="608"/>
      <c r="Q28" s="609"/>
      <c r="R28" s="610">
        <v>43172</v>
      </c>
      <c r="S28" s="611"/>
      <c r="T28" s="611"/>
      <c r="U28" s="611"/>
      <c r="V28" s="611"/>
      <c r="W28" s="611"/>
      <c r="X28" s="611"/>
      <c r="Y28" s="612"/>
      <c r="Z28" s="613">
        <v>1.1000000000000001</v>
      </c>
      <c r="AA28" s="613"/>
      <c r="AB28" s="613"/>
      <c r="AC28" s="613"/>
      <c r="AD28" s="614">
        <v>3713</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567316</v>
      </c>
      <c r="CS28" s="611"/>
      <c r="CT28" s="611"/>
      <c r="CU28" s="611"/>
      <c r="CV28" s="611"/>
      <c r="CW28" s="611"/>
      <c r="CX28" s="611"/>
      <c r="CY28" s="612"/>
      <c r="CZ28" s="615">
        <v>15.5</v>
      </c>
      <c r="DA28" s="641"/>
      <c r="DB28" s="641"/>
      <c r="DC28" s="645"/>
      <c r="DD28" s="619">
        <v>555196</v>
      </c>
      <c r="DE28" s="611"/>
      <c r="DF28" s="611"/>
      <c r="DG28" s="611"/>
      <c r="DH28" s="611"/>
      <c r="DI28" s="611"/>
      <c r="DJ28" s="611"/>
      <c r="DK28" s="612"/>
      <c r="DL28" s="619">
        <v>555196</v>
      </c>
      <c r="DM28" s="611"/>
      <c r="DN28" s="611"/>
      <c r="DO28" s="611"/>
      <c r="DP28" s="611"/>
      <c r="DQ28" s="611"/>
      <c r="DR28" s="611"/>
      <c r="DS28" s="611"/>
      <c r="DT28" s="611"/>
      <c r="DU28" s="611"/>
      <c r="DV28" s="612"/>
      <c r="DW28" s="615">
        <v>22.5</v>
      </c>
      <c r="DX28" s="641"/>
      <c r="DY28" s="641"/>
      <c r="DZ28" s="641"/>
      <c r="EA28" s="641"/>
      <c r="EB28" s="641"/>
      <c r="EC28" s="642"/>
    </row>
    <row r="29" spans="2:133" ht="11.25" customHeight="1" x14ac:dyDescent="0.15">
      <c r="B29" s="607" t="s">
        <v>291</v>
      </c>
      <c r="C29" s="608"/>
      <c r="D29" s="608"/>
      <c r="E29" s="608"/>
      <c r="F29" s="608"/>
      <c r="G29" s="608"/>
      <c r="H29" s="608"/>
      <c r="I29" s="608"/>
      <c r="J29" s="608"/>
      <c r="K29" s="608"/>
      <c r="L29" s="608"/>
      <c r="M29" s="608"/>
      <c r="N29" s="608"/>
      <c r="O29" s="608"/>
      <c r="P29" s="608"/>
      <c r="Q29" s="609"/>
      <c r="R29" s="610">
        <v>1728</v>
      </c>
      <c r="S29" s="611"/>
      <c r="T29" s="611"/>
      <c r="U29" s="611"/>
      <c r="V29" s="611"/>
      <c r="W29" s="611"/>
      <c r="X29" s="611"/>
      <c r="Y29" s="612"/>
      <c r="Z29" s="613">
        <v>0</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567316</v>
      </c>
      <c r="CS29" s="643"/>
      <c r="CT29" s="643"/>
      <c r="CU29" s="643"/>
      <c r="CV29" s="643"/>
      <c r="CW29" s="643"/>
      <c r="CX29" s="643"/>
      <c r="CY29" s="644"/>
      <c r="CZ29" s="615">
        <v>15.5</v>
      </c>
      <c r="DA29" s="641"/>
      <c r="DB29" s="641"/>
      <c r="DC29" s="645"/>
      <c r="DD29" s="619">
        <v>555196</v>
      </c>
      <c r="DE29" s="643"/>
      <c r="DF29" s="643"/>
      <c r="DG29" s="643"/>
      <c r="DH29" s="643"/>
      <c r="DI29" s="643"/>
      <c r="DJ29" s="643"/>
      <c r="DK29" s="644"/>
      <c r="DL29" s="619">
        <v>555196</v>
      </c>
      <c r="DM29" s="643"/>
      <c r="DN29" s="643"/>
      <c r="DO29" s="643"/>
      <c r="DP29" s="643"/>
      <c r="DQ29" s="643"/>
      <c r="DR29" s="643"/>
      <c r="DS29" s="643"/>
      <c r="DT29" s="643"/>
      <c r="DU29" s="643"/>
      <c r="DV29" s="644"/>
      <c r="DW29" s="615">
        <v>22.5</v>
      </c>
      <c r="DX29" s="641"/>
      <c r="DY29" s="641"/>
      <c r="DZ29" s="641"/>
      <c r="EA29" s="641"/>
      <c r="EB29" s="641"/>
      <c r="EC29" s="642"/>
    </row>
    <row r="30" spans="2:133" ht="11.25" customHeight="1" x14ac:dyDescent="0.15">
      <c r="B30" s="607" t="s">
        <v>293</v>
      </c>
      <c r="C30" s="608"/>
      <c r="D30" s="608"/>
      <c r="E30" s="608"/>
      <c r="F30" s="608"/>
      <c r="G30" s="608"/>
      <c r="H30" s="608"/>
      <c r="I30" s="608"/>
      <c r="J30" s="608"/>
      <c r="K30" s="608"/>
      <c r="L30" s="608"/>
      <c r="M30" s="608"/>
      <c r="N30" s="608"/>
      <c r="O30" s="608"/>
      <c r="P30" s="608"/>
      <c r="Q30" s="609"/>
      <c r="R30" s="610">
        <v>384140</v>
      </c>
      <c r="S30" s="611"/>
      <c r="T30" s="611"/>
      <c r="U30" s="611"/>
      <c r="V30" s="611"/>
      <c r="W30" s="611"/>
      <c r="X30" s="611"/>
      <c r="Y30" s="612"/>
      <c r="Z30" s="613">
        <v>9.9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550743</v>
      </c>
      <c r="CS30" s="611"/>
      <c r="CT30" s="611"/>
      <c r="CU30" s="611"/>
      <c r="CV30" s="611"/>
      <c r="CW30" s="611"/>
      <c r="CX30" s="611"/>
      <c r="CY30" s="612"/>
      <c r="CZ30" s="615">
        <v>15.1</v>
      </c>
      <c r="DA30" s="641"/>
      <c r="DB30" s="641"/>
      <c r="DC30" s="645"/>
      <c r="DD30" s="619">
        <v>539575</v>
      </c>
      <c r="DE30" s="611"/>
      <c r="DF30" s="611"/>
      <c r="DG30" s="611"/>
      <c r="DH30" s="611"/>
      <c r="DI30" s="611"/>
      <c r="DJ30" s="611"/>
      <c r="DK30" s="612"/>
      <c r="DL30" s="619">
        <v>539575</v>
      </c>
      <c r="DM30" s="611"/>
      <c r="DN30" s="611"/>
      <c r="DO30" s="611"/>
      <c r="DP30" s="611"/>
      <c r="DQ30" s="611"/>
      <c r="DR30" s="611"/>
      <c r="DS30" s="611"/>
      <c r="DT30" s="611"/>
      <c r="DU30" s="611"/>
      <c r="DV30" s="612"/>
      <c r="DW30" s="615">
        <v>21.9</v>
      </c>
      <c r="DX30" s="641"/>
      <c r="DY30" s="641"/>
      <c r="DZ30" s="641"/>
      <c r="EA30" s="641"/>
      <c r="EB30" s="641"/>
      <c r="EC30" s="642"/>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98.8</v>
      </c>
      <c r="BH31" s="654"/>
      <c r="BI31" s="654"/>
      <c r="BJ31" s="654"/>
      <c r="BK31" s="654"/>
      <c r="BL31" s="654"/>
      <c r="BM31" s="605">
        <v>96</v>
      </c>
      <c r="BN31" s="654"/>
      <c r="BO31" s="654"/>
      <c r="BP31" s="654"/>
      <c r="BQ31" s="655"/>
      <c r="BR31" s="666">
        <v>98.8</v>
      </c>
      <c r="BS31" s="654"/>
      <c r="BT31" s="654"/>
      <c r="BU31" s="654"/>
      <c r="BV31" s="654"/>
      <c r="BW31" s="654"/>
      <c r="BX31" s="605">
        <v>96.2</v>
      </c>
      <c r="BY31" s="654"/>
      <c r="BZ31" s="654"/>
      <c r="CA31" s="654"/>
      <c r="CB31" s="655"/>
      <c r="CD31" s="648"/>
      <c r="CE31" s="649"/>
      <c r="CF31" s="607" t="s">
        <v>300</v>
      </c>
      <c r="CG31" s="608"/>
      <c r="CH31" s="608"/>
      <c r="CI31" s="608"/>
      <c r="CJ31" s="608"/>
      <c r="CK31" s="608"/>
      <c r="CL31" s="608"/>
      <c r="CM31" s="608"/>
      <c r="CN31" s="608"/>
      <c r="CO31" s="608"/>
      <c r="CP31" s="608"/>
      <c r="CQ31" s="609"/>
      <c r="CR31" s="610">
        <v>16573</v>
      </c>
      <c r="CS31" s="643"/>
      <c r="CT31" s="643"/>
      <c r="CU31" s="643"/>
      <c r="CV31" s="643"/>
      <c r="CW31" s="643"/>
      <c r="CX31" s="643"/>
      <c r="CY31" s="644"/>
      <c r="CZ31" s="615">
        <v>0.5</v>
      </c>
      <c r="DA31" s="641"/>
      <c r="DB31" s="641"/>
      <c r="DC31" s="645"/>
      <c r="DD31" s="619">
        <v>15621</v>
      </c>
      <c r="DE31" s="643"/>
      <c r="DF31" s="643"/>
      <c r="DG31" s="643"/>
      <c r="DH31" s="643"/>
      <c r="DI31" s="643"/>
      <c r="DJ31" s="643"/>
      <c r="DK31" s="644"/>
      <c r="DL31" s="619">
        <v>15621</v>
      </c>
      <c r="DM31" s="643"/>
      <c r="DN31" s="643"/>
      <c r="DO31" s="643"/>
      <c r="DP31" s="643"/>
      <c r="DQ31" s="643"/>
      <c r="DR31" s="643"/>
      <c r="DS31" s="643"/>
      <c r="DT31" s="643"/>
      <c r="DU31" s="643"/>
      <c r="DV31" s="644"/>
      <c r="DW31" s="615">
        <v>0.6</v>
      </c>
      <c r="DX31" s="641"/>
      <c r="DY31" s="641"/>
      <c r="DZ31" s="641"/>
      <c r="EA31" s="641"/>
      <c r="EB31" s="641"/>
      <c r="EC31" s="642"/>
    </row>
    <row r="32" spans="2:133" ht="11.25" customHeight="1" x14ac:dyDescent="0.15">
      <c r="B32" s="607" t="s">
        <v>301</v>
      </c>
      <c r="C32" s="608"/>
      <c r="D32" s="608"/>
      <c r="E32" s="608"/>
      <c r="F32" s="608"/>
      <c r="G32" s="608"/>
      <c r="H32" s="608"/>
      <c r="I32" s="608"/>
      <c r="J32" s="608"/>
      <c r="K32" s="608"/>
      <c r="L32" s="608"/>
      <c r="M32" s="608"/>
      <c r="N32" s="608"/>
      <c r="O32" s="608"/>
      <c r="P32" s="608"/>
      <c r="Q32" s="609"/>
      <c r="R32" s="610">
        <v>162769</v>
      </c>
      <c r="S32" s="611"/>
      <c r="T32" s="611"/>
      <c r="U32" s="611"/>
      <c r="V32" s="611"/>
      <c r="W32" s="611"/>
      <c r="X32" s="611"/>
      <c r="Y32" s="612"/>
      <c r="Z32" s="613">
        <v>4.2</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98.8</v>
      </c>
      <c r="BH32" s="643"/>
      <c r="BI32" s="643"/>
      <c r="BJ32" s="643"/>
      <c r="BK32" s="643"/>
      <c r="BL32" s="643"/>
      <c r="BM32" s="616">
        <v>96.2</v>
      </c>
      <c r="BN32" s="643"/>
      <c r="BO32" s="643"/>
      <c r="BP32" s="643"/>
      <c r="BQ32" s="665"/>
      <c r="BR32" s="667">
        <v>98.7</v>
      </c>
      <c r="BS32" s="643"/>
      <c r="BT32" s="643"/>
      <c r="BU32" s="643"/>
      <c r="BV32" s="643"/>
      <c r="BW32" s="643"/>
      <c r="BX32" s="616">
        <v>96.2</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15">
      <c r="B33" s="607" t="s">
        <v>305</v>
      </c>
      <c r="C33" s="608"/>
      <c r="D33" s="608"/>
      <c r="E33" s="608"/>
      <c r="F33" s="608"/>
      <c r="G33" s="608"/>
      <c r="H33" s="608"/>
      <c r="I33" s="608"/>
      <c r="J33" s="608"/>
      <c r="K33" s="608"/>
      <c r="L33" s="608"/>
      <c r="M33" s="608"/>
      <c r="N33" s="608"/>
      <c r="O33" s="608"/>
      <c r="P33" s="608"/>
      <c r="Q33" s="609"/>
      <c r="R33" s="610">
        <v>25028</v>
      </c>
      <c r="S33" s="611"/>
      <c r="T33" s="611"/>
      <c r="U33" s="611"/>
      <c r="V33" s="611"/>
      <c r="W33" s="611"/>
      <c r="X33" s="611"/>
      <c r="Y33" s="612"/>
      <c r="Z33" s="613">
        <v>0.6</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98.7</v>
      </c>
      <c r="BH33" s="669"/>
      <c r="BI33" s="669"/>
      <c r="BJ33" s="669"/>
      <c r="BK33" s="669"/>
      <c r="BL33" s="669"/>
      <c r="BM33" s="670">
        <v>95.5</v>
      </c>
      <c r="BN33" s="669"/>
      <c r="BO33" s="669"/>
      <c r="BP33" s="669"/>
      <c r="BQ33" s="671"/>
      <c r="BR33" s="668">
        <v>98.8</v>
      </c>
      <c r="BS33" s="669"/>
      <c r="BT33" s="669"/>
      <c r="BU33" s="669"/>
      <c r="BV33" s="669"/>
      <c r="BW33" s="669"/>
      <c r="BX33" s="670">
        <v>95.8</v>
      </c>
      <c r="BY33" s="669"/>
      <c r="BZ33" s="669"/>
      <c r="CA33" s="669"/>
      <c r="CB33" s="671"/>
      <c r="CD33" s="607" t="s">
        <v>307</v>
      </c>
      <c r="CE33" s="608"/>
      <c r="CF33" s="608"/>
      <c r="CG33" s="608"/>
      <c r="CH33" s="608"/>
      <c r="CI33" s="608"/>
      <c r="CJ33" s="608"/>
      <c r="CK33" s="608"/>
      <c r="CL33" s="608"/>
      <c r="CM33" s="608"/>
      <c r="CN33" s="608"/>
      <c r="CO33" s="608"/>
      <c r="CP33" s="608"/>
      <c r="CQ33" s="609"/>
      <c r="CR33" s="610">
        <v>1838048</v>
      </c>
      <c r="CS33" s="643"/>
      <c r="CT33" s="643"/>
      <c r="CU33" s="643"/>
      <c r="CV33" s="643"/>
      <c r="CW33" s="643"/>
      <c r="CX33" s="643"/>
      <c r="CY33" s="644"/>
      <c r="CZ33" s="615">
        <v>50.4</v>
      </c>
      <c r="DA33" s="641"/>
      <c r="DB33" s="641"/>
      <c r="DC33" s="645"/>
      <c r="DD33" s="619">
        <v>1473391</v>
      </c>
      <c r="DE33" s="643"/>
      <c r="DF33" s="643"/>
      <c r="DG33" s="643"/>
      <c r="DH33" s="643"/>
      <c r="DI33" s="643"/>
      <c r="DJ33" s="643"/>
      <c r="DK33" s="644"/>
      <c r="DL33" s="619">
        <v>1092036</v>
      </c>
      <c r="DM33" s="643"/>
      <c r="DN33" s="643"/>
      <c r="DO33" s="643"/>
      <c r="DP33" s="643"/>
      <c r="DQ33" s="643"/>
      <c r="DR33" s="643"/>
      <c r="DS33" s="643"/>
      <c r="DT33" s="643"/>
      <c r="DU33" s="643"/>
      <c r="DV33" s="644"/>
      <c r="DW33" s="615">
        <v>44.3</v>
      </c>
      <c r="DX33" s="641"/>
      <c r="DY33" s="641"/>
      <c r="DZ33" s="641"/>
      <c r="EA33" s="641"/>
      <c r="EB33" s="641"/>
      <c r="EC33" s="642"/>
    </row>
    <row r="34" spans="2:133" ht="11.25" customHeight="1" x14ac:dyDescent="0.15">
      <c r="B34" s="607" t="s">
        <v>308</v>
      </c>
      <c r="C34" s="608"/>
      <c r="D34" s="608"/>
      <c r="E34" s="608"/>
      <c r="F34" s="608"/>
      <c r="G34" s="608"/>
      <c r="H34" s="608"/>
      <c r="I34" s="608"/>
      <c r="J34" s="608"/>
      <c r="K34" s="608"/>
      <c r="L34" s="608"/>
      <c r="M34" s="608"/>
      <c r="N34" s="608"/>
      <c r="O34" s="608"/>
      <c r="P34" s="608"/>
      <c r="Q34" s="609"/>
      <c r="R34" s="610">
        <v>46014</v>
      </c>
      <c r="S34" s="611"/>
      <c r="T34" s="611"/>
      <c r="U34" s="611"/>
      <c r="V34" s="611"/>
      <c r="W34" s="611"/>
      <c r="X34" s="611"/>
      <c r="Y34" s="612"/>
      <c r="Z34" s="613">
        <v>1.2</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683620</v>
      </c>
      <c r="CS34" s="611"/>
      <c r="CT34" s="611"/>
      <c r="CU34" s="611"/>
      <c r="CV34" s="611"/>
      <c r="CW34" s="611"/>
      <c r="CX34" s="611"/>
      <c r="CY34" s="612"/>
      <c r="CZ34" s="615">
        <v>18.7</v>
      </c>
      <c r="DA34" s="641"/>
      <c r="DB34" s="641"/>
      <c r="DC34" s="645"/>
      <c r="DD34" s="619">
        <v>552870</v>
      </c>
      <c r="DE34" s="611"/>
      <c r="DF34" s="611"/>
      <c r="DG34" s="611"/>
      <c r="DH34" s="611"/>
      <c r="DI34" s="611"/>
      <c r="DJ34" s="611"/>
      <c r="DK34" s="612"/>
      <c r="DL34" s="619">
        <v>495844</v>
      </c>
      <c r="DM34" s="611"/>
      <c r="DN34" s="611"/>
      <c r="DO34" s="611"/>
      <c r="DP34" s="611"/>
      <c r="DQ34" s="611"/>
      <c r="DR34" s="611"/>
      <c r="DS34" s="611"/>
      <c r="DT34" s="611"/>
      <c r="DU34" s="611"/>
      <c r="DV34" s="612"/>
      <c r="DW34" s="615">
        <v>20.100000000000001</v>
      </c>
      <c r="DX34" s="641"/>
      <c r="DY34" s="641"/>
      <c r="DZ34" s="641"/>
      <c r="EA34" s="641"/>
      <c r="EB34" s="641"/>
      <c r="EC34" s="642"/>
    </row>
    <row r="35" spans="2:133" ht="11.25" customHeight="1" x14ac:dyDescent="0.15">
      <c r="B35" s="607" t="s">
        <v>310</v>
      </c>
      <c r="C35" s="608"/>
      <c r="D35" s="608"/>
      <c r="E35" s="608"/>
      <c r="F35" s="608"/>
      <c r="G35" s="608"/>
      <c r="H35" s="608"/>
      <c r="I35" s="608"/>
      <c r="J35" s="608"/>
      <c r="K35" s="608"/>
      <c r="L35" s="608"/>
      <c r="M35" s="608"/>
      <c r="N35" s="608"/>
      <c r="O35" s="608"/>
      <c r="P35" s="608"/>
      <c r="Q35" s="609"/>
      <c r="R35" s="610">
        <v>133949</v>
      </c>
      <c r="S35" s="611"/>
      <c r="T35" s="611"/>
      <c r="U35" s="611"/>
      <c r="V35" s="611"/>
      <c r="W35" s="611"/>
      <c r="X35" s="611"/>
      <c r="Y35" s="612"/>
      <c r="Z35" s="613">
        <v>3.4</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70758</v>
      </c>
      <c r="CS35" s="643"/>
      <c r="CT35" s="643"/>
      <c r="CU35" s="643"/>
      <c r="CV35" s="643"/>
      <c r="CW35" s="643"/>
      <c r="CX35" s="643"/>
      <c r="CY35" s="644"/>
      <c r="CZ35" s="615">
        <v>1.9</v>
      </c>
      <c r="DA35" s="641"/>
      <c r="DB35" s="641"/>
      <c r="DC35" s="645"/>
      <c r="DD35" s="619">
        <v>70164</v>
      </c>
      <c r="DE35" s="643"/>
      <c r="DF35" s="643"/>
      <c r="DG35" s="643"/>
      <c r="DH35" s="643"/>
      <c r="DI35" s="643"/>
      <c r="DJ35" s="643"/>
      <c r="DK35" s="644"/>
      <c r="DL35" s="619">
        <v>69486</v>
      </c>
      <c r="DM35" s="643"/>
      <c r="DN35" s="643"/>
      <c r="DO35" s="643"/>
      <c r="DP35" s="643"/>
      <c r="DQ35" s="643"/>
      <c r="DR35" s="643"/>
      <c r="DS35" s="643"/>
      <c r="DT35" s="643"/>
      <c r="DU35" s="643"/>
      <c r="DV35" s="644"/>
      <c r="DW35" s="615">
        <v>2.8</v>
      </c>
      <c r="DX35" s="641"/>
      <c r="DY35" s="641"/>
      <c r="DZ35" s="641"/>
      <c r="EA35" s="641"/>
      <c r="EB35" s="641"/>
      <c r="EC35" s="642"/>
    </row>
    <row r="36" spans="2:133" ht="11.25" customHeight="1" x14ac:dyDescent="0.15">
      <c r="B36" s="607" t="s">
        <v>314</v>
      </c>
      <c r="C36" s="608"/>
      <c r="D36" s="608"/>
      <c r="E36" s="608"/>
      <c r="F36" s="608"/>
      <c r="G36" s="608"/>
      <c r="H36" s="608"/>
      <c r="I36" s="608"/>
      <c r="J36" s="608"/>
      <c r="K36" s="608"/>
      <c r="L36" s="608"/>
      <c r="M36" s="608"/>
      <c r="N36" s="608"/>
      <c r="O36" s="608"/>
      <c r="P36" s="608"/>
      <c r="Q36" s="609"/>
      <c r="R36" s="610">
        <v>149442</v>
      </c>
      <c r="S36" s="611"/>
      <c r="T36" s="611"/>
      <c r="U36" s="611"/>
      <c r="V36" s="611"/>
      <c r="W36" s="611"/>
      <c r="X36" s="611"/>
      <c r="Y36" s="612"/>
      <c r="Z36" s="613">
        <v>3.8</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394374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91065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560035</v>
      </c>
      <c r="CS36" s="611"/>
      <c r="CT36" s="611"/>
      <c r="CU36" s="611"/>
      <c r="CV36" s="611"/>
      <c r="CW36" s="611"/>
      <c r="CX36" s="611"/>
      <c r="CY36" s="612"/>
      <c r="CZ36" s="615">
        <v>15.4</v>
      </c>
      <c r="DA36" s="641"/>
      <c r="DB36" s="641"/>
      <c r="DC36" s="645"/>
      <c r="DD36" s="619">
        <v>464425</v>
      </c>
      <c r="DE36" s="611"/>
      <c r="DF36" s="611"/>
      <c r="DG36" s="611"/>
      <c r="DH36" s="611"/>
      <c r="DI36" s="611"/>
      <c r="DJ36" s="611"/>
      <c r="DK36" s="612"/>
      <c r="DL36" s="619">
        <v>353423</v>
      </c>
      <c r="DM36" s="611"/>
      <c r="DN36" s="611"/>
      <c r="DO36" s="611"/>
      <c r="DP36" s="611"/>
      <c r="DQ36" s="611"/>
      <c r="DR36" s="611"/>
      <c r="DS36" s="611"/>
      <c r="DT36" s="611"/>
      <c r="DU36" s="611"/>
      <c r="DV36" s="612"/>
      <c r="DW36" s="615">
        <v>14.3</v>
      </c>
      <c r="DX36" s="641"/>
      <c r="DY36" s="641"/>
      <c r="DZ36" s="641"/>
      <c r="EA36" s="641"/>
      <c r="EB36" s="641"/>
      <c r="EC36" s="642"/>
    </row>
    <row r="37" spans="2:133" ht="11.25" customHeight="1" x14ac:dyDescent="0.15">
      <c r="B37" s="607" t="s">
        <v>318</v>
      </c>
      <c r="C37" s="608"/>
      <c r="D37" s="608"/>
      <c r="E37" s="608"/>
      <c r="F37" s="608"/>
      <c r="G37" s="608"/>
      <c r="H37" s="608"/>
      <c r="I37" s="608"/>
      <c r="J37" s="608"/>
      <c r="K37" s="608"/>
      <c r="L37" s="608"/>
      <c r="M37" s="608"/>
      <c r="N37" s="608"/>
      <c r="O37" s="608"/>
      <c r="P37" s="608"/>
      <c r="Q37" s="609"/>
      <c r="R37" s="610">
        <v>85789</v>
      </c>
      <c r="S37" s="611"/>
      <c r="T37" s="611"/>
      <c r="U37" s="611"/>
      <c r="V37" s="611"/>
      <c r="W37" s="611"/>
      <c r="X37" s="611"/>
      <c r="Y37" s="612"/>
      <c r="Z37" s="613">
        <v>2.2000000000000002</v>
      </c>
      <c r="AA37" s="613"/>
      <c r="AB37" s="613"/>
      <c r="AC37" s="613"/>
      <c r="AD37" s="614">
        <v>698</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95336</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96870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265376</v>
      </c>
      <c r="CS37" s="643"/>
      <c r="CT37" s="643"/>
      <c r="CU37" s="643"/>
      <c r="CV37" s="643"/>
      <c r="CW37" s="643"/>
      <c r="CX37" s="643"/>
      <c r="CY37" s="644"/>
      <c r="CZ37" s="615">
        <v>7.3</v>
      </c>
      <c r="DA37" s="641"/>
      <c r="DB37" s="641"/>
      <c r="DC37" s="645"/>
      <c r="DD37" s="619">
        <v>237476</v>
      </c>
      <c r="DE37" s="643"/>
      <c r="DF37" s="643"/>
      <c r="DG37" s="643"/>
      <c r="DH37" s="643"/>
      <c r="DI37" s="643"/>
      <c r="DJ37" s="643"/>
      <c r="DK37" s="644"/>
      <c r="DL37" s="619">
        <v>237411</v>
      </c>
      <c r="DM37" s="643"/>
      <c r="DN37" s="643"/>
      <c r="DO37" s="643"/>
      <c r="DP37" s="643"/>
      <c r="DQ37" s="643"/>
      <c r="DR37" s="643"/>
      <c r="DS37" s="643"/>
      <c r="DT37" s="643"/>
      <c r="DU37" s="643"/>
      <c r="DV37" s="644"/>
      <c r="DW37" s="615">
        <v>9.6</v>
      </c>
      <c r="DX37" s="641"/>
      <c r="DY37" s="641"/>
      <c r="DZ37" s="641"/>
      <c r="EA37" s="641"/>
      <c r="EB37" s="641"/>
      <c r="EC37" s="642"/>
    </row>
    <row r="38" spans="2:133" ht="11.25" customHeight="1" x14ac:dyDescent="0.15">
      <c r="B38" s="607" t="s">
        <v>322</v>
      </c>
      <c r="C38" s="608"/>
      <c r="D38" s="608"/>
      <c r="E38" s="608"/>
      <c r="F38" s="608"/>
      <c r="G38" s="608"/>
      <c r="H38" s="608"/>
      <c r="I38" s="608"/>
      <c r="J38" s="608"/>
      <c r="K38" s="608"/>
      <c r="L38" s="608"/>
      <c r="M38" s="608"/>
      <c r="N38" s="608"/>
      <c r="O38" s="608"/>
      <c r="P38" s="608"/>
      <c r="Q38" s="609"/>
      <c r="R38" s="610">
        <v>272769</v>
      </c>
      <c r="S38" s="611"/>
      <c r="T38" s="611"/>
      <c r="U38" s="611"/>
      <c r="V38" s="611"/>
      <c r="W38" s="611"/>
      <c r="X38" s="611"/>
      <c r="Y38" s="612"/>
      <c r="Z38" s="613">
        <v>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63208</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491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235830</v>
      </c>
      <c r="CS38" s="611"/>
      <c r="CT38" s="611"/>
      <c r="CU38" s="611"/>
      <c r="CV38" s="611"/>
      <c r="CW38" s="611"/>
      <c r="CX38" s="611"/>
      <c r="CY38" s="612"/>
      <c r="CZ38" s="615">
        <v>6.5</v>
      </c>
      <c r="DA38" s="641"/>
      <c r="DB38" s="641"/>
      <c r="DC38" s="645"/>
      <c r="DD38" s="619">
        <v>204923</v>
      </c>
      <c r="DE38" s="611"/>
      <c r="DF38" s="611"/>
      <c r="DG38" s="611"/>
      <c r="DH38" s="611"/>
      <c r="DI38" s="611"/>
      <c r="DJ38" s="611"/>
      <c r="DK38" s="612"/>
      <c r="DL38" s="619">
        <v>135025</v>
      </c>
      <c r="DM38" s="611"/>
      <c r="DN38" s="611"/>
      <c r="DO38" s="611"/>
      <c r="DP38" s="611"/>
      <c r="DQ38" s="611"/>
      <c r="DR38" s="611"/>
      <c r="DS38" s="611"/>
      <c r="DT38" s="611"/>
      <c r="DU38" s="611"/>
      <c r="DV38" s="612"/>
      <c r="DW38" s="615">
        <v>5.5</v>
      </c>
      <c r="DX38" s="641"/>
      <c r="DY38" s="641"/>
      <c r="DZ38" s="641"/>
      <c r="EA38" s="641"/>
      <c r="EB38" s="641"/>
      <c r="EC38" s="642"/>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737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169140</v>
      </c>
      <c r="CS39" s="643"/>
      <c r="CT39" s="643"/>
      <c r="CU39" s="643"/>
      <c r="CV39" s="643"/>
      <c r="CW39" s="643"/>
      <c r="CX39" s="643"/>
      <c r="CY39" s="644"/>
      <c r="CZ39" s="615">
        <v>4.5999999999999996</v>
      </c>
      <c r="DA39" s="641"/>
      <c r="DB39" s="641"/>
      <c r="DC39" s="645"/>
      <c r="DD39" s="619">
        <v>109344</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15">
      <c r="B40" s="607" t="s">
        <v>330</v>
      </c>
      <c r="C40" s="608"/>
      <c r="D40" s="608"/>
      <c r="E40" s="608"/>
      <c r="F40" s="608"/>
      <c r="G40" s="608"/>
      <c r="H40" s="608"/>
      <c r="I40" s="608"/>
      <c r="J40" s="608"/>
      <c r="K40" s="608"/>
      <c r="L40" s="608"/>
      <c r="M40" s="608"/>
      <c r="N40" s="608"/>
      <c r="O40" s="608"/>
      <c r="P40" s="608"/>
      <c r="Q40" s="609"/>
      <c r="R40" s="610">
        <v>4269</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77</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118665</v>
      </c>
      <c r="CS40" s="611"/>
      <c r="CT40" s="611"/>
      <c r="CU40" s="611"/>
      <c r="CV40" s="611"/>
      <c r="CW40" s="611"/>
      <c r="CX40" s="611"/>
      <c r="CY40" s="612"/>
      <c r="CZ40" s="615">
        <v>3.3</v>
      </c>
      <c r="DA40" s="641"/>
      <c r="DB40" s="641"/>
      <c r="DC40" s="645"/>
      <c r="DD40" s="619">
        <v>71665</v>
      </c>
      <c r="DE40" s="611"/>
      <c r="DF40" s="611"/>
      <c r="DG40" s="611"/>
      <c r="DH40" s="611"/>
      <c r="DI40" s="611"/>
      <c r="DJ40" s="611"/>
      <c r="DK40" s="612"/>
      <c r="DL40" s="619">
        <v>38258</v>
      </c>
      <c r="DM40" s="611"/>
      <c r="DN40" s="611"/>
      <c r="DO40" s="611"/>
      <c r="DP40" s="611"/>
      <c r="DQ40" s="611"/>
      <c r="DR40" s="611"/>
      <c r="DS40" s="611"/>
      <c r="DT40" s="611"/>
      <c r="DU40" s="611"/>
      <c r="DV40" s="612"/>
      <c r="DW40" s="615">
        <v>1.6</v>
      </c>
      <c r="DX40" s="641"/>
      <c r="DY40" s="641"/>
      <c r="DZ40" s="641"/>
      <c r="EA40" s="641"/>
      <c r="EB40" s="641"/>
      <c r="EC40" s="642"/>
    </row>
    <row r="41" spans="2:133" ht="11.25" customHeight="1" x14ac:dyDescent="0.15">
      <c r="B41" s="631" t="s">
        <v>335</v>
      </c>
      <c r="C41" s="632"/>
      <c r="D41" s="632"/>
      <c r="E41" s="632"/>
      <c r="F41" s="632"/>
      <c r="G41" s="632"/>
      <c r="H41" s="632"/>
      <c r="I41" s="632"/>
      <c r="J41" s="632"/>
      <c r="K41" s="632"/>
      <c r="L41" s="632"/>
      <c r="M41" s="632"/>
      <c r="N41" s="632"/>
      <c r="O41" s="632"/>
      <c r="P41" s="632"/>
      <c r="Q41" s="633"/>
      <c r="R41" s="682">
        <v>3890333</v>
      </c>
      <c r="S41" s="683"/>
      <c r="T41" s="683"/>
      <c r="U41" s="683"/>
      <c r="V41" s="683"/>
      <c r="W41" s="683"/>
      <c r="X41" s="683"/>
      <c r="Y41" s="687"/>
      <c r="Z41" s="688">
        <v>100</v>
      </c>
      <c r="AA41" s="688"/>
      <c r="AB41" s="688"/>
      <c r="AC41" s="688"/>
      <c r="AD41" s="689">
        <v>2460778</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100821</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135009</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404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392953</v>
      </c>
      <c r="CS42" s="643"/>
      <c r="CT42" s="643"/>
      <c r="CU42" s="643"/>
      <c r="CV42" s="643"/>
      <c r="CW42" s="643"/>
      <c r="CX42" s="643"/>
      <c r="CY42" s="644"/>
      <c r="CZ42" s="615">
        <v>10.8</v>
      </c>
      <c r="DA42" s="641"/>
      <c r="DB42" s="641"/>
      <c r="DC42" s="645"/>
      <c r="DD42" s="619">
        <v>49472</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t="s">
        <v>122</v>
      </c>
      <c r="CS43" s="643"/>
      <c r="CT43" s="643"/>
      <c r="CU43" s="643"/>
      <c r="CV43" s="643"/>
      <c r="CW43" s="643"/>
      <c r="CX43" s="643"/>
      <c r="CY43" s="644"/>
      <c r="CZ43" s="615" t="s">
        <v>122</v>
      </c>
      <c r="DA43" s="641"/>
      <c r="DB43" s="641"/>
      <c r="DC43" s="645"/>
      <c r="DD43" s="619" t="s">
        <v>122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341092</v>
      </c>
      <c r="CS44" s="611"/>
      <c r="CT44" s="611"/>
      <c r="CU44" s="611"/>
      <c r="CV44" s="611"/>
      <c r="CW44" s="611"/>
      <c r="CX44" s="611"/>
      <c r="CY44" s="612"/>
      <c r="CZ44" s="615">
        <v>9.3000000000000007</v>
      </c>
      <c r="DA44" s="616"/>
      <c r="DB44" s="616"/>
      <c r="DC44" s="622"/>
      <c r="DD44" s="619">
        <v>44467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246510</v>
      </c>
      <c r="CS45" s="643"/>
      <c r="CT45" s="643"/>
      <c r="CU45" s="643"/>
      <c r="CV45" s="643"/>
      <c r="CW45" s="643"/>
      <c r="CX45" s="643"/>
      <c r="CY45" s="644"/>
      <c r="CZ45" s="615">
        <v>6.8</v>
      </c>
      <c r="DA45" s="641"/>
      <c r="DB45" s="641"/>
      <c r="DC45" s="645"/>
      <c r="DD45" s="619">
        <v>10915</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94582</v>
      </c>
      <c r="CS46" s="611"/>
      <c r="CT46" s="611"/>
      <c r="CU46" s="611"/>
      <c r="CV46" s="611"/>
      <c r="CW46" s="611"/>
      <c r="CX46" s="611"/>
      <c r="CY46" s="612"/>
      <c r="CZ46" s="615">
        <v>2.6</v>
      </c>
      <c r="DA46" s="616"/>
      <c r="DB46" s="616"/>
      <c r="DC46" s="622"/>
      <c r="DD46" s="619">
        <v>33552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51861</v>
      </c>
      <c r="CS47" s="643"/>
      <c r="CT47" s="643"/>
      <c r="CU47" s="643"/>
      <c r="CV47" s="643"/>
      <c r="CW47" s="643"/>
      <c r="CX47" s="643"/>
      <c r="CY47" s="644"/>
      <c r="CZ47" s="615">
        <v>1.4</v>
      </c>
      <c r="DA47" s="641"/>
      <c r="DB47" s="641"/>
      <c r="DC47" s="645"/>
      <c r="DD47" s="619">
        <v>5005</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3648352</v>
      </c>
      <c r="CS49" s="669"/>
      <c r="CT49" s="669"/>
      <c r="CU49" s="669"/>
      <c r="CV49" s="669"/>
      <c r="CW49" s="669"/>
      <c r="CX49" s="669"/>
      <c r="CY49" s="698"/>
      <c r="CZ49" s="690">
        <v>100</v>
      </c>
      <c r="DA49" s="699"/>
      <c r="DB49" s="699"/>
      <c r="DC49" s="700"/>
      <c r="DD49" s="701">
        <v>2769990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0SUf30uY0p9YhbAvFQAd+iNOYghzxOKcaMEIGXBtH/uzXVZo5jZ7KvSRfl2mDIGbNKJmX4AgIhEOyv+Ax2QLAQ==" saltValue="PXJbmfy2avibQVPsBNQ/V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3890</v>
      </c>
      <c r="R7" s="740"/>
      <c r="S7" s="740"/>
      <c r="T7" s="740"/>
      <c r="U7" s="740"/>
      <c r="V7" s="740">
        <v>3648</v>
      </c>
      <c r="W7" s="740"/>
      <c r="X7" s="740"/>
      <c r="Y7" s="740"/>
      <c r="Z7" s="740"/>
      <c r="AA7" s="740">
        <v>242</v>
      </c>
      <c r="AB7" s="740"/>
      <c r="AC7" s="740"/>
      <c r="AD7" s="740"/>
      <c r="AE7" s="741"/>
      <c r="AF7" s="742">
        <v>152</v>
      </c>
      <c r="AG7" s="743"/>
      <c r="AH7" s="743"/>
      <c r="AI7" s="743"/>
      <c r="AJ7" s="744"/>
      <c r="AK7" s="745">
        <v>134</v>
      </c>
      <c r="AL7" s="746"/>
      <c r="AM7" s="746"/>
      <c r="AN7" s="746"/>
      <c r="AO7" s="746"/>
      <c r="AP7" s="746">
        <v>4750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548</v>
      </c>
      <c r="BT7" s="734"/>
      <c r="BU7" s="734"/>
      <c r="BV7" s="734"/>
      <c r="BW7" s="734"/>
      <c r="BX7" s="734"/>
      <c r="BY7" s="734"/>
      <c r="BZ7" s="734"/>
      <c r="CA7" s="734"/>
      <c r="CB7" s="734"/>
      <c r="CC7" s="734"/>
      <c r="CD7" s="734"/>
      <c r="CE7" s="734"/>
      <c r="CF7" s="734"/>
      <c r="CG7" s="749"/>
      <c r="CH7" s="730" t="s">
        <v>551</v>
      </c>
      <c r="CI7" s="731"/>
      <c r="CJ7" s="731"/>
      <c r="CK7" s="731"/>
      <c r="CL7" s="732"/>
      <c r="CM7" s="730">
        <v>-24</v>
      </c>
      <c r="CN7" s="731"/>
      <c r="CO7" s="731"/>
      <c r="CP7" s="731"/>
      <c r="CQ7" s="732"/>
      <c r="CR7" s="730">
        <v>58</v>
      </c>
      <c r="CS7" s="731"/>
      <c r="CT7" s="731"/>
      <c r="CU7" s="731"/>
      <c r="CV7" s="732"/>
      <c r="CW7" s="730">
        <v>4</v>
      </c>
      <c r="CX7" s="731"/>
      <c r="CY7" s="731"/>
      <c r="CZ7" s="731"/>
      <c r="DA7" s="732"/>
      <c r="DB7" s="730">
        <v>35</v>
      </c>
      <c r="DC7" s="731"/>
      <c r="DD7" s="731"/>
      <c r="DE7" s="731"/>
      <c r="DF7" s="732"/>
      <c r="DG7" s="730" t="s">
        <v>551</v>
      </c>
      <c r="DH7" s="731"/>
      <c r="DI7" s="731"/>
      <c r="DJ7" s="731"/>
      <c r="DK7" s="732"/>
      <c r="DL7" s="730" t="s">
        <v>551</v>
      </c>
      <c r="DM7" s="731"/>
      <c r="DN7" s="731"/>
      <c r="DO7" s="731"/>
      <c r="DP7" s="732"/>
      <c r="DQ7" s="730" t="s">
        <v>551</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549</v>
      </c>
      <c r="BT8" s="761"/>
      <c r="BU8" s="761"/>
      <c r="BV8" s="761"/>
      <c r="BW8" s="761"/>
      <c r="BX8" s="761"/>
      <c r="BY8" s="761"/>
      <c r="BZ8" s="761"/>
      <c r="CA8" s="761"/>
      <c r="CB8" s="761"/>
      <c r="CC8" s="761"/>
      <c r="CD8" s="761"/>
      <c r="CE8" s="761"/>
      <c r="CF8" s="761"/>
      <c r="CG8" s="762"/>
      <c r="CH8" s="763">
        <v>2</v>
      </c>
      <c r="CI8" s="764"/>
      <c r="CJ8" s="764"/>
      <c r="CK8" s="764"/>
      <c r="CL8" s="765"/>
      <c r="CM8" s="763">
        <v>-555</v>
      </c>
      <c r="CN8" s="764"/>
      <c r="CO8" s="764"/>
      <c r="CP8" s="764"/>
      <c r="CQ8" s="765"/>
      <c r="CR8" s="763">
        <v>42</v>
      </c>
      <c r="CS8" s="764"/>
      <c r="CT8" s="764"/>
      <c r="CU8" s="764"/>
      <c r="CV8" s="765"/>
      <c r="CW8" s="763">
        <v>7</v>
      </c>
      <c r="CX8" s="764"/>
      <c r="CY8" s="764"/>
      <c r="CZ8" s="764"/>
      <c r="DA8" s="765"/>
      <c r="DB8" s="763">
        <v>410</v>
      </c>
      <c r="DC8" s="764"/>
      <c r="DD8" s="764"/>
      <c r="DE8" s="764"/>
      <c r="DF8" s="765"/>
      <c r="DG8" s="763" t="s">
        <v>551</v>
      </c>
      <c r="DH8" s="764"/>
      <c r="DI8" s="764"/>
      <c r="DJ8" s="764"/>
      <c r="DK8" s="765"/>
      <c r="DL8" s="763" t="s">
        <v>551</v>
      </c>
      <c r="DM8" s="764"/>
      <c r="DN8" s="764"/>
      <c r="DO8" s="764"/>
      <c r="DP8" s="765"/>
      <c r="DQ8" s="763" t="s">
        <v>551</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t="s">
        <v>552</v>
      </c>
      <c r="BS9" s="760" t="s">
        <v>550</v>
      </c>
      <c r="BT9" s="761"/>
      <c r="BU9" s="761"/>
      <c r="BV9" s="761"/>
      <c r="BW9" s="761"/>
      <c r="BX9" s="761"/>
      <c r="BY9" s="761"/>
      <c r="BZ9" s="761"/>
      <c r="CA9" s="761"/>
      <c r="CB9" s="761"/>
      <c r="CC9" s="761"/>
      <c r="CD9" s="761"/>
      <c r="CE9" s="761"/>
      <c r="CF9" s="761"/>
      <c r="CG9" s="762"/>
      <c r="CH9" s="763">
        <v>-22</v>
      </c>
      <c r="CI9" s="764"/>
      <c r="CJ9" s="764"/>
      <c r="CK9" s="764"/>
      <c r="CL9" s="765"/>
      <c r="CM9" s="763">
        <v>-4</v>
      </c>
      <c r="CN9" s="764"/>
      <c r="CO9" s="764"/>
      <c r="CP9" s="764"/>
      <c r="CQ9" s="765"/>
      <c r="CR9" s="763">
        <v>10</v>
      </c>
      <c r="CS9" s="764"/>
      <c r="CT9" s="764"/>
      <c r="CU9" s="764"/>
      <c r="CV9" s="765"/>
      <c r="CW9" s="763">
        <v>6</v>
      </c>
      <c r="CX9" s="764"/>
      <c r="CY9" s="764"/>
      <c r="CZ9" s="764"/>
      <c r="DA9" s="765"/>
      <c r="DB9" s="763" t="s">
        <v>551</v>
      </c>
      <c r="DC9" s="764"/>
      <c r="DD9" s="764"/>
      <c r="DE9" s="764"/>
      <c r="DF9" s="765"/>
      <c r="DG9" s="763" t="s">
        <v>551</v>
      </c>
      <c r="DH9" s="764"/>
      <c r="DI9" s="764"/>
      <c r="DJ9" s="764"/>
      <c r="DK9" s="765"/>
      <c r="DL9" s="763">
        <v>25</v>
      </c>
      <c r="DM9" s="764"/>
      <c r="DN9" s="764"/>
      <c r="DO9" s="764"/>
      <c r="DP9" s="765"/>
      <c r="DQ9" s="763">
        <v>22</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v>3890</v>
      </c>
      <c r="R23" s="780"/>
      <c r="S23" s="780"/>
      <c r="T23" s="780"/>
      <c r="U23" s="780"/>
      <c r="V23" s="780">
        <v>3648</v>
      </c>
      <c r="W23" s="780"/>
      <c r="X23" s="780"/>
      <c r="Y23" s="780"/>
      <c r="Z23" s="780"/>
      <c r="AA23" s="780">
        <v>242</v>
      </c>
      <c r="AB23" s="780"/>
      <c r="AC23" s="780"/>
      <c r="AD23" s="780"/>
      <c r="AE23" s="781"/>
      <c r="AF23" s="782">
        <v>152</v>
      </c>
      <c r="AG23" s="780"/>
      <c r="AH23" s="780"/>
      <c r="AI23" s="780"/>
      <c r="AJ23" s="783"/>
      <c r="AK23" s="784"/>
      <c r="AL23" s="785"/>
      <c r="AM23" s="785"/>
      <c r="AN23" s="785"/>
      <c r="AO23" s="785"/>
      <c r="AP23" s="780">
        <v>4750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554</v>
      </c>
      <c r="R28" s="810"/>
      <c r="S28" s="810"/>
      <c r="T28" s="810"/>
      <c r="U28" s="810"/>
      <c r="V28" s="810">
        <v>463</v>
      </c>
      <c r="W28" s="810"/>
      <c r="X28" s="810"/>
      <c r="Y28" s="810"/>
      <c r="Z28" s="810"/>
      <c r="AA28" s="810">
        <v>91</v>
      </c>
      <c r="AB28" s="810"/>
      <c r="AC28" s="810"/>
      <c r="AD28" s="810"/>
      <c r="AE28" s="811"/>
      <c r="AF28" s="812">
        <v>91</v>
      </c>
      <c r="AG28" s="810"/>
      <c r="AH28" s="810"/>
      <c r="AI28" s="810"/>
      <c r="AJ28" s="813"/>
      <c r="AK28" s="814">
        <v>60</v>
      </c>
      <c r="AL28" s="815"/>
      <c r="AM28" s="815"/>
      <c r="AN28" s="815"/>
      <c r="AO28" s="815"/>
      <c r="AP28" s="815" t="s">
        <v>551</v>
      </c>
      <c r="AQ28" s="815"/>
      <c r="AR28" s="815"/>
      <c r="AS28" s="815"/>
      <c r="AT28" s="815"/>
      <c r="AU28" s="815" t="s">
        <v>551</v>
      </c>
      <c r="AV28" s="815"/>
      <c r="AW28" s="815"/>
      <c r="AX28" s="815"/>
      <c r="AY28" s="815"/>
      <c r="AZ28" s="816" t="s">
        <v>551</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127</v>
      </c>
      <c r="R29" s="771"/>
      <c r="S29" s="771"/>
      <c r="T29" s="771"/>
      <c r="U29" s="771"/>
      <c r="V29" s="771">
        <v>127</v>
      </c>
      <c r="W29" s="771"/>
      <c r="X29" s="771"/>
      <c r="Y29" s="771"/>
      <c r="Z29" s="771"/>
      <c r="AA29" s="771" t="s">
        <v>551</v>
      </c>
      <c r="AB29" s="771"/>
      <c r="AC29" s="771"/>
      <c r="AD29" s="771"/>
      <c r="AE29" s="772"/>
      <c r="AF29" s="773" t="s">
        <v>122</v>
      </c>
      <c r="AG29" s="774"/>
      <c r="AH29" s="774"/>
      <c r="AI29" s="774"/>
      <c r="AJ29" s="775"/>
      <c r="AK29" s="821">
        <v>41</v>
      </c>
      <c r="AL29" s="817"/>
      <c r="AM29" s="817"/>
      <c r="AN29" s="817"/>
      <c r="AO29" s="817"/>
      <c r="AP29" s="817" t="s">
        <v>551</v>
      </c>
      <c r="AQ29" s="817"/>
      <c r="AR29" s="817"/>
      <c r="AS29" s="817"/>
      <c r="AT29" s="817"/>
      <c r="AU29" s="817" t="s">
        <v>551</v>
      </c>
      <c r="AV29" s="817"/>
      <c r="AW29" s="817"/>
      <c r="AX29" s="817"/>
      <c r="AY29" s="817"/>
      <c r="AZ29" s="818" t="s">
        <v>551</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552</v>
      </c>
      <c r="R30" s="771"/>
      <c r="S30" s="771"/>
      <c r="T30" s="771"/>
      <c r="U30" s="771"/>
      <c r="V30" s="771">
        <v>514</v>
      </c>
      <c r="W30" s="771"/>
      <c r="X30" s="771"/>
      <c r="Y30" s="771"/>
      <c r="Z30" s="771"/>
      <c r="AA30" s="771">
        <v>38</v>
      </c>
      <c r="AB30" s="771"/>
      <c r="AC30" s="771"/>
      <c r="AD30" s="771"/>
      <c r="AE30" s="772"/>
      <c r="AF30" s="773">
        <v>38</v>
      </c>
      <c r="AG30" s="774"/>
      <c r="AH30" s="774"/>
      <c r="AI30" s="774"/>
      <c r="AJ30" s="775"/>
      <c r="AK30" s="821">
        <v>81</v>
      </c>
      <c r="AL30" s="817"/>
      <c r="AM30" s="817"/>
      <c r="AN30" s="817"/>
      <c r="AO30" s="817"/>
      <c r="AP30" s="817" t="s">
        <v>551</v>
      </c>
      <c r="AQ30" s="817"/>
      <c r="AR30" s="817"/>
      <c r="AS30" s="817"/>
      <c r="AT30" s="817"/>
      <c r="AU30" s="817" t="s">
        <v>551</v>
      </c>
      <c r="AV30" s="817"/>
      <c r="AW30" s="817"/>
      <c r="AX30" s="817"/>
      <c r="AY30" s="817"/>
      <c r="AZ30" s="818" t="s">
        <v>551</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v>45</v>
      </c>
      <c r="R31" s="771"/>
      <c r="S31" s="771"/>
      <c r="T31" s="771"/>
      <c r="U31" s="771"/>
      <c r="V31" s="771">
        <v>45</v>
      </c>
      <c r="W31" s="771"/>
      <c r="X31" s="771"/>
      <c r="Y31" s="771"/>
      <c r="Z31" s="771"/>
      <c r="AA31" s="771" t="s">
        <v>551</v>
      </c>
      <c r="AB31" s="771"/>
      <c r="AC31" s="771"/>
      <c r="AD31" s="771"/>
      <c r="AE31" s="772"/>
      <c r="AF31" s="773" t="s">
        <v>122</v>
      </c>
      <c r="AG31" s="774"/>
      <c r="AH31" s="774"/>
      <c r="AI31" s="774"/>
      <c r="AJ31" s="775"/>
      <c r="AK31" s="821">
        <v>52</v>
      </c>
      <c r="AL31" s="817"/>
      <c r="AM31" s="817"/>
      <c r="AN31" s="817"/>
      <c r="AO31" s="817"/>
      <c r="AP31" s="817" t="s">
        <v>551</v>
      </c>
      <c r="AQ31" s="817"/>
      <c r="AR31" s="817"/>
      <c r="AS31" s="817"/>
      <c r="AT31" s="817"/>
      <c r="AU31" s="817" t="s">
        <v>551</v>
      </c>
      <c r="AV31" s="817"/>
      <c r="AW31" s="817"/>
      <c r="AX31" s="817"/>
      <c r="AY31" s="817"/>
      <c r="AZ31" s="818" t="s">
        <v>551</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392</v>
      </c>
      <c r="C32" s="768"/>
      <c r="D32" s="768"/>
      <c r="E32" s="768"/>
      <c r="F32" s="768"/>
      <c r="G32" s="768"/>
      <c r="H32" s="768"/>
      <c r="I32" s="768"/>
      <c r="J32" s="768"/>
      <c r="K32" s="768"/>
      <c r="L32" s="768"/>
      <c r="M32" s="768"/>
      <c r="N32" s="768"/>
      <c r="O32" s="768"/>
      <c r="P32" s="769"/>
      <c r="Q32" s="770">
        <v>6</v>
      </c>
      <c r="R32" s="771"/>
      <c r="S32" s="771"/>
      <c r="T32" s="771"/>
      <c r="U32" s="771"/>
      <c r="V32" s="771">
        <v>6</v>
      </c>
      <c r="W32" s="771"/>
      <c r="X32" s="771"/>
      <c r="Y32" s="771"/>
      <c r="Z32" s="771"/>
      <c r="AA32" s="771" t="s">
        <v>551</v>
      </c>
      <c r="AB32" s="771"/>
      <c r="AC32" s="771"/>
      <c r="AD32" s="771"/>
      <c r="AE32" s="772"/>
      <c r="AF32" s="773" t="s">
        <v>122</v>
      </c>
      <c r="AG32" s="774"/>
      <c r="AH32" s="774"/>
      <c r="AI32" s="774"/>
      <c r="AJ32" s="775"/>
      <c r="AK32" s="821">
        <v>2</v>
      </c>
      <c r="AL32" s="817"/>
      <c r="AM32" s="817"/>
      <c r="AN32" s="817"/>
      <c r="AO32" s="817"/>
      <c r="AP32" s="817" t="s">
        <v>551</v>
      </c>
      <c r="AQ32" s="817"/>
      <c r="AR32" s="817"/>
      <c r="AS32" s="817"/>
      <c r="AT32" s="817"/>
      <c r="AU32" s="817" t="s">
        <v>551</v>
      </c>
      <c r="AV32" s="817"/>
      <c r="AW32" s="817"/>
      <c r="AX32" s="817"/>
      <c r="AY32" s="817"/>
      <c r="AZ32" s="818" t="s">
        <v>551</v>
      </c>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393</v>
      </c>
      <c r="C33" s="768"/>
      <c r="D33" s="768"/>
      <c r="E33" s="768"/>
      <c r="F33" s="768"/>
      <c r="G33" s="768"/>
      <c r="H33" s="768"/>
      <c r="I33" s="768"/>
      <c r="J33" s="768"/>
      <c r="K33" s="768"/>
      <c r="L33" s="768"/>
      <c r="M33" s="768"/>
      <c r="N33" s="768"/>
      <c r="O33" s="768"/>
      <c r="P33" s="769"/>
      <c r="Q33" s="770">
        <v>221</v>
      </c>
      <c r="R33" s="771"/>
      <c r="S33" s="771"/>
      <c r="T33" s="771"/>
      <c r="U33" s="771"/>
      <c r="V33" s="771">
        <v>207</v>
      </c>
      <c r="W33" s="771"/>
      <c r="X33" s="771"/>
      <c r="Y33" s="771"/>
      <c r="Z33" s="771"/>
      <c r="AA33" s="771">
        <v>14</v>
      </c>
      <c r="AB33" s="771"/>
      <c r="AC33" s="771"/>
      <c r="AD33" s="771"/>
      <c r="AE33" s="772"/>
      <c r="AF33" s="773">
        <v>13</v>
      </c>
      <c r="AG33" s="774"/>
      <c r="AH33" s="774"/>
      <c r="AI33" s="774"/>
      <c r="AJ33" s="775"/>
      <c r="AK33" s="821">
        <v>95</v>
      </c>
      <c r="AL33" s="817"/>
      <c r="AM33" s="817"/>
      <c r="AN33" s="817"/>
      <c r="AO33" s="817"/>
      <c r="AP33" s="817">
        <v>753</v>
      </c>
      <c r="AQ33" s="817"/>
      <c r="AR33" s="817"/>
      <c r="AS33" s="817"/>
      <c r="AT33" s="817"/>
      <c r="AU33" s="817">
        <v>459</v>
      </c>
      <c r="AV33" s="817"/>
      <c r="AW33" s="817"/>
      <c r="AX33" s="817"/>
      <c r="AY33" s="817"/>
      <c r="AZ33" s="818" t="s">
        <v>551</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395</v>
      </c>
      <c r="C34" s="768"/>
      <c r="D34" s="768"/>
      <c r="E34" s="768"/>
      <c r="F34" s="768"/>
      <c r="G34" s="768"/>
      <c r="H34" s="768"/>
      <c r="I34" s="768"/>
      <c r="J34" s="768"/>
      <c r="K34" s="768"/>
      <c r="L34" s="768"/>
      <c r="M34" s="768"/>
      <c r="N34" s="768"/>
      <c r="O34" s="768"/>
      <c r="P34" s="769"/>
      <c r="Q34" s="770">
        <v>143</v>
      </c>
      <c r="R34" s="771"/>
      <c r="S34" s="771"/>
      <c r="T34" s="771"/>
      <c r="U34" s="771"/>
      <c r="V34" s="771">
        <v>129</v>
      </c>
      <c r="W34" s="771"/>
      <c r="X34" s="771"/>
      <c r="Y34" s="771"/>
      <c r="Z34" s="771"/>
      <c r="AA34" s="771">
        <v>14</v>
      </c>
      <c r="AB34" s="771"/>
      <c r="AC34" s="771"/>
      <c r="AD34" s="771"/>
      <c r="AE34" s="772"/>
      <c r="AF34" s="773">
        <v>8</v>
      </c>
      <c r="AG34" s="774"/>
      <c r="AH34" s="774"/>
      <c r="AI34" s="774"/>
      <c r="AJ34" s="775"/>
      <c r="AK34" s="821">
        <v>63</v>
      </c>
      <c r="AL34" s="817"/>
      <c r="AM34" s="817"/>
      <c r="AN34" s="817"/>
      <c r="AO34" s="817"/>
      <c r="AP34" s="817">
        <v>289</v>
      </c>
      <c r="AQ34" s="817"/>
      <c r="AR34" s="817"/>
      <c r="AS34" s="817"/>
      <c r="AT34" s="817"/>
      <c r="AU34" s="817">
        <v>256</v>
      </c>
      <c r="AV34" s="817"/>
      <c r="AW34" s="817"/>
      <c r="AX34" s="817"/>
      <c r="AY34" s="817"/>
      <c r="AZ34" s="818" t="s">
        <v>551</v>
      </c>
      <c r="BA34" s="818"/>
      <c r="BB34" s="818"/>
      <c r="BC34" s="818"/>
      <c r="BD34" s="818"/>
      <c r="BE34" s="819" t="s">
        <v>394</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151</v>
      </c>
      <c r="AG63" s="831"/>
      <c r="AH63" s="831"/>
      <c r="AI63" s="831"/>
      <c r="AJ63" s="832"/>
      <c r="AK63" s="833"/>
      <c r="AL63" s="828"/>
      <c r="AM63" s="828"/>
      <c r="AN63" s="828"/>
      <c r="AO63" s="828"/>
      <c r="AP63" s="831">
        <v>1042</v>
      </c>
      <c r="AQ63" s="831"/>
      <c r="AR63" s="831"/>
      <c r="AS63" s="831"/>
      <c r="AT63" s="831"/>
      <c r="AU63" s="831">
        <v>715</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400</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553</v>
      </c>
      <c r="C68" s="857"/>
      <c r="D68" s="857"/>
      <c r="E68" s="857"/>
      <c r="F68" s="857"/>
      <c r="G68" s="857"/>
      <c r="H68" s="857"/>
      <c r="I68" s="857"/>
      <c r="J68" s="857"/>
      <c r="K68" s="857"/>
      <c r="L68" s="857"/>
      <c r="M68" s="857"/>
      <c r="N68" s="857"/>
      <c r="O68" s="857"/>
      <c r="P68" s="858"/>
      <c r="Q68" s="859">
        <v>3806</v>
      </c>
      <c r="R68" s="853"/>
      <c r="S68" s="853"/>
      <c r="T68" s="853"/>
      <c r="U68" s="853"/>
      <c r="V68" s="853">
        <v>3688</v>
      </c>
      <c r="W68" s="853"/>
      <c r="X68" s="853"/>
      <c r="Y68" s="853"/>
      <c r="Z68" s="853"/>
      <c r="AA68" s="853">
        <v>118</v>
      </c>
      <c r="AB68" s="853"/>
      <c r="AC68" s="853"/>
      <c r="AD68" s="853"/>
      <c r="AE68" s="853"/>
      <c r="AF68" s="853">
        <v>118</v>
      </c>
      <c r="AG68" s="853"/>
      <c r="AH68" s="853"/>
      <c r="AI68" s="853"/>
      <c r="AJ68" s="853"/>
      <c r="AK68" s="853" t="s">
        <v>551</v>
      </c>
      <c r="AL68" s="853"/>
      <c r="AM68" s="853"/>
      <c r="AN68" s="853"/>
      <c r="AO68" s="853"/>
      <c r="AP68" s="853">
        <v>1</v>
      </c>
      <c r="AQ68" s="853"/>
      <c r="AR68" s="853"/>
      <c r="AS68" s="853"/>
      <c r="AT68" s="853"/>
      <c r="AU68" s="853">
        <v>1</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554</v>
      </c>
      <c r="C69" s="861"/>
      <c r="D69" s="861"/>
      <c r="E69" s="861"/>
      <c r="F69" s="861"/>
      <c r="G69" s="861"/>
      <c r="H69" s="861"/>
      <c r="I69" s="861"/>
      <c r="J69" s="861"/>
      <c r="K69" s="861"/>
      <c r="L69" s="861"/>
      <c r="M69" s="861"/>
      <c r="N69" s="861"/>
      <c r="O69" s="861"/>
      <c r="P69" s="862"/>
      <c r="Q69" s="863">
        <v>9448</v>
      </c>
      <c r="R69" s="817"/>
      <c r="S69" s="817"/>
      <c r="T69" s="817"/>
      <c r="U69" s="817"/>
      <c r="V69" s="817">
        <v>7971</v>
      </c>
      <c r="W69" s="817"/>
      <c r="X69" s="817"/>
      <c r="Y69" s="817"/>
      <c r="Z69" s="817"/>
      <c r="AA69" s="817">
        <v>1477</v>
      </c>
      <c r="AB69" s="817"/>
      <c r="AC69" s="817"/>
      <c r="AD69" s="817"/>
      <c r="AE69" s="817"/>
      <c r="AF69" s="817">
        <v>1477</v>
      </c>
      <c r="AG69" s="817"/>
      <c r="AH69" s="817"/>
      <c r="AI69" s="817"/>
      <c r="AJ69" s="817"/>
      <c r="AK69" s="817">
        <v>199</v>
      </c>
      <c r="AL69" s="817"/>
      <c r="AM69" s="817"/>
      <c r="AN69" s="817"/>
      <c r="AO69" s="817"/>
      <c r="AP69" s="817" t="s">
        <v>551</v>
      </c>
      <c r="AQ69" s="817"/>
      <c r="AR69" s="817"/>
      <c r="AS69" s="817"/>
      <c r="AT69" s="817"/>
      <c r="AU69" s="817" t="s">
        <v>551</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555</v>
      </c>
      <c r="C70" s="861"/>
      <c r="D70" s="861"/>
      <c r="E70" s="861"/>
      <c r="F70" s="861"/>
      <c r="G70" s="861"/>
      <c r="H70" s="861"/>
      <c r="I70" s="861"/>
      <c r="J70" s="861"/>
      <c r="K70" s="861"/>
      <c r="L70" s="861"/>
      <c r="M70" s="861"/>
      <c r="N70" s="861"/>
      <c r="O70" s="861"/>
      <c r="P70" s="862"/>
      <c r="Q70" s="863">
        <v>82</v>
      </c>
      <c r="R70" s="817"/>
      <c r="S70" s="817"/>
      <c r="T70" s="817"/>
      <c r="U70" s="817"/>
      <c r="V70" s="817">
        <v>76</v>
      </c>
      <c r="W70" s="817"/>
      <c r="X70" s="817"/>
      <c r="Y70" s="817"/>
      <c r="Z70" s="817"/>
      <c r="AA70" s="817">
        <v>6</v>
      </c>
      <c r="AB70" s="817"/>
      <c r="AC70" s="817"/>
      <c r="AD70" s="817"/>
      <c r="AE70" s="817"/>
      <c r="AF70" s="817">
        <v>6</v>
      </c>
      <c r="AG70" s="817"/>
      <c r="AH70" s="817"/>
      <c r="AI70" s="817"/>
      <c r="AJ70" s="817"/>
      <c r="AK70" s="817">
        <v>20</v>
      </c>
      <c r="AL70" s="817"/>
      <c r="AM70" s="817"/>
      <c r="AN70" s="817"/>
      <c r="AO70" s="817"/>
      <c r="AP70" s="817" t="s">
        <v>551</v>
      </c>
      <c r="AQ70" s="817"/>
      <c r="AR70" s="817"/>
      <c r="AS70" s="817"/>
      <c r="AT70" s="817"/>
      <c r="AU70" s="817" t="s">
        <v>551</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556</v>
      </c>
      <c r="C71" s="861"/>
      <c r="D71" s="861"/>
      <c r="E71" s="861"/>
      <c r="F71" s="861"/>
      <c r="G71" s="861"/>
      <c r="H71" s="861"/>
      <c r="I71" s="861"/>
      <c r="J71" s="861"/>
      <c r="K71" s="861"/>
      <c r="L71" s="861"/>
      <c r="M71" s="861"/>
      <c r="N71" s="861"/>
      <c r="O71" s="861"/>
      <c r="P71" s="862"/>
      <c r="Q71" s="863">
        <v>229</v>
      </c>
      <c r="R71" s="817"/>
      <c r="S71" s="817"/>
      <c r="T71" s="817"/>
      <c r="U71" s="817"/>
      <c r="V71" s="817">
        <v>223</v>
      </c>
      <c r="W71" s="817"/>
      <c r="X71" s="817"/>
      <c r="Y71" s="817"/>
      <c r="Z71" s="817"/>
      <c r="AA71" s="817">
        <v>6</v>
      </c>
      <c r="AB71" s="817"/>
      <c r="AC71" s="817"/>
      <c r="AD71" s="817"/>
      <c r="AE71" s="817"/>
      <c r="AF71" s="817">
        <v>6</v>
      </c>
      <c r="AG71" s="817"/>
      <c r="AH71" s="817"/>
      <c r="AI71" s="817"/>
      <c r="AJ71" s="817"/>
      <c r="AK71" s="817">
        <v>12</v>
      </c>
      <c r="AL71" s="817"/>
      <c r="AM71" s="817"/>
      <c r="AN71" s="817"/>
      <c r="AO71" s="817"/>
      <c r="AP71" s="817" t="s">
        <v>551</v>
      </c>
      <c r="AQ71" s="817"/>
      <c r="AR71" s="817"/>
      <c r="AS71" s="817"/>
      <c r="AT71" s="817"/>
      <c r="AU71" s="817" t="s">
        <v>551</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557</v>
      </c>
      <c r="C72" s="861"/>
      <c r="D72" s="861"/>
      <c r="E72" s="861"/>
      <c r="F72" s="861"/>
      <c r="G72" s="861"/>
      <c r="H72" s="861"/>
      <c r="I72" s="861"/>
      <c r="J72" s="861"/>
      <c r="K72" s="861"/>
      <c r="L72" s="861"/>
      <c r="M72" s="861"/>
      <c r="N72" s="861"/>
      <c r="O72" s="861"/>
      <c r="P72" s="862"/>
      <c r="Q72" s="863">
        <v>171510</v>
      </c>
      <c r="R72" s="817"/>
      <c r="S72" s="817"/>
      <c r="T72" s="817"/>
      <c r="U72" s="817"/>
      <c r="V72" s="817">
        <v>169101</v>
      </c>
      <c r="W72" s="817"/>
      <c r="X72" s="817"/>
      <c r="Y72" s="817"/>
      <c r="Z72" s="817"/>
      <c r="AA72" s="817">
        <v>2409</v>
      </c>
      <c r="AB72" s="817"/>
      <c r="AC72" s="817"/>
      <c r="AD72" s="817"/>
      <c r="AE72" s="817"/>
      <c r="AF72" s="817">
        <v>2409</v>
      </c>
      <c r="AG72" s="817"/>
      <c r="AH72" s="817"/>
      <c r="AI72" s="817"/>
      <c r="AJ72" s="817"/>
      <c r="AK72" s="817" t="s">
        <v>551</v>
      </c>
      <c r="AL72" s="817"/>
      <c r="AM72" s="817"/>
      <c r="AN72" s="817"/>
      <c r="AO72" s="817"/>
      <c r="AP72" s="817" t="s">
        <v>551</v>
      </c>
      <c r="AQ72" s="817"/>
      <c r="AR72" s="817"/>
      <c r="AS72" s="817"/>
      <c r="AT72" s="817"/>
      <c r="AU72" s="817" t="s">
        <v>551</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4016</v>
      </c>
      <c r="AG88" s="831"/>
      <c r="AH88" s="831"/>
      <c r="AI88" s="831"/>
      <c r="AJ88" s="831"/>
      <c r="AK88" s="828"/>
      <c r="AL88" s="828"/>
      <c r="AM88" s="828"/>
      <c r="AN88" s="828"/>
      <c r="AO88" s="828"/>
      <c r="AP88" s="831">
        <v>1</v>
      </c>
      <c r="AQ88" s="831"/>
      <c r="AR88" s="831"/>
      <c r="AS88" s="831"/>
      <c r="AT88" s="831"/>
      <c r="AU88" s="831">
        <v>1</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110</v>
      </c>
      <c r="CS102" s="839"/>
      <c r="CT102" s="839"/>
      <c r="CU102" s="839"/>
      <c r="CV102" s="878"/>
      <c r="CW102" s="877">
        <v>17</v>
      </c>
      <c r="CX102" s="839"/>
      <c r="CY102" s="839"/>
      <c r="CZ102" s="839"/>
      <c r="DA102" s="878"/>
      <c r="DB102" s="877">
        <v>445</v>
      </c>
      <c r="DC102" s="839"/>
      <c r="DD102" s="839"/>
      <c r="DE102" s="839"/>
      <c r="DF102" s="878"/>
      <c r="DG102" s="877"/>
      <c r="DH102" s="839"/>
      <c r="DI102" s="839"/>
      <c r="DJ102" s="839"/>
      <c r="DK102" s="878"/>
      <c r="DL102" s="877">
        <v>25</v>
      </c>
      <c r="DM102" s="839"/>
      <c r="DN102" s="839"/>
      <c r="DO102" s="839"/>
      <c r="DP102" s="878"/>
      <c r="DQ102" s="877">
        <v>22</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475680</v>
      </c>
      <c r="AB110" s="887"/>
      <c r="AC110" s="887"/>
      <c r="AD110" s="887"/>
      <c r="AE110" s="888"/>
      <c r="AF110" s="889">
        <v>520437</v>
      </c>
      <c r="AG110" s="887"/>
      <c r="AH110" s="887"/>
      <c r="AI110" s="887"/>
      <c r="AJ110" s="888"/>
      <c r="AK110" s="889">
        <v>567316</v>
      </c>
      <c r="AL110" s="887"/>
      <c r="AM110" s="887"/>
      <c r="AN110" s="887"/>
      <c r="AO110" s="888"/>
      <c r="AP110" s="890">
        <v>27.9</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5268958</v>
      </c>
      <c r="BR110" s="918"/>
      <c r="BS110" s="918"/>
      <c r="BT110" s="918"/>
      <c r="BU110" s="918"/>
      <c r="BV110" s="918">
        <v>5028173</v>
      </c>
      <c r="BW110" s="918"/>
      <c r="BX110" s="918"/>
      <c r="BY110" s="918"/>
      <c r="BZ110" s="918"/>
      <c r="CA110" s="918">
        <v>4750199</v>
      </c>
      <c r="CB110" s="918"/>
      <c r="CC110" s="918"/>
      <c r="CD110" s="918"/>
      <c r="CE110" s="918"/>
      <c r="CF110" s="931">
        <v>233.7</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45419</v>
      </c>
      <c r="BR111" s="913"/>
      <c r="BS111" s="913"/>
      <c r="BT111" s="913"/>
      <c r="BU111" s="913"/>
      <c r="BV111" s="913">
        <v>30516</v>
      </c>
      <c r="BW111" s="913"/>
      <c r="BX111" s="913"/>
      <c r="BY111" s="913"/>
      <c r="BZ111" s="913"/>
      <c r="CA111" s="913">
        <v>15377</v>
      </c>
      <c r="CB111" s="913"/>
      <c r="CC111" s="913"/>
      <c r="CD111" s="913"/>
      <c r="CE111" s="913"/>
      <c r="CF111" s="907">
        <v>0.8</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654029</v>
      </c>
      <c r="BR112" s="913"/>
      <c r="BS112" s="913"/>
      <c r="BT112" s="913"/>
      <c r="BU112" s="913"/>
      <c r="BV112" s="913">
        <v>712489</v>
      </c>
      <c r="BW112" s="913"/>
      <c r="BX112" s="913"/>
      <c r="BY112" s="913"/>
      <c r="BZ112" s="913"/>
      <c r="CA112" s="913">
        <v>715686</v>
      </c>
      <c r="CB112" s="913"/>
      <c r="CC112" s="913"/>
      <c r="CD112" s="913"/>
      <c r="CE112" s="913"/>
      <c r="CF112" s="907">
        <v>35.200000000000003</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47804</v>
      </c>
      <c r="AB113" s="925"/>
      <c r="AC113" s="925"/>
      <c r="AD113" s="925"/>
      <c r="AE113" s="926"/>
      <c r="AF113" s="927">
        <v>60033</v>
      </c>
      <c r="AG113" s="925"/>
      <c r="AH113" s="925"/>
      <c r="AI113" s="925"/>
      <c r="AJ113" s="926"/>
      <c r="AK113" s="927">
        <v>82646</v>
      </c>
      <c r="AL113" s="925"/>
      <c r="AM113" s="925"/>
      <c r="AN113" s="925"/>
      <c r="AO113" s="926"/>
      <c r="AP113" s="928">
        <v>4.0999999999999996</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1926</v>
      </c>
      <c r="BR113" s="913"/>
      <c r="BS113" s="913"/>
      <c r="BT113" s="913"/>
      <c r="BU113" s="913"/>
      <c r="BV113" s="913">
        <v>952</v>
      </c>
      <c r="BW113" s="913"/>
      <c r="BX113" s="913"/>
      <c r="BY113" s="913"/>
      <c r="BZ113" s="913"/>
      <c r="CA113" s="913">
        <v>528</v>
      </c>
      <c r="CB113" s="913"/>
      <c r="CC113" s="913"/>
      <c r="CD113" s="913"/>
      <c r="CE113" s="913"/>
      <c r="CF113" s="907">
        <v>0</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v>45419</v>
      </c>
      <c r="DH113" s="946"/>
      <c r="DI113" s="946"/>
      <c r="DJ113" s="946"/>
      <c r="DK113" s="947"/>
      <c r="DL113" s="948">
        <v>30516</v>
      </c>
      <c r="DM113" s="946"/>
      <c r="DN113" s="946"/>
      <c r="DO113" s="946"/>
      <c r="DP113" s="947"/>
      <c r="DQ113" s="948">
        <v>15377</v>
      </c>
      <c r="DR113" s="946"/>
      <c r="DS113" s="946"/>
      <c r="DT113" s="946"/>
      <c r="DU113" s="947"/>
      <c r="DV113" s="949">
        <v>0.8</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1158</v>
      </c>
      <c r="AB114" s="946"/>
      <c r="AC114" s="946"/>
      <c r="AD114" s="946"/>
      <c r="AE114" s="947"/>
      <c r="AF114" s="948">
        <v>996</v>
      </c>
      <c r="AG114" s="946"/>
      <c r="AH114" s="946"/>
      <c r="AI114" s="946"/>
      <c r="AJ114" s="947"/>
      <c r="AK114" s="948">
        <v>435</v>
      </c>
      <c r="AL114" s="946"/>
      <c r="AM114" s="946"/>
      <c r="AN114" s="946"/>
      <c r="AO114" s="947"/>
      <c r="AP114" s="949">
        <v>0</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332068</v>
      </c>
      <c r="BR114" s="913"/>
      <c r="BS114" s="913"/>
      <c r="BT114" s="913"/>
      <c r="BU114" s="913"/>
      <c r="BV114" s="913">
        <v>339568</v>
      </c>
      <c r="BW114" s="913"/>
      <c r="BX114" s="913"/>
      <c r="BY114" s="913"/>
      <c r="BZ114" s="913"/>
      <c r="CA114" s="913">
        <v>325583</v>
      </c>
      <c r="CB114" s="913"/>
      <c r="CC114" s="913"/>
      <c r="CD114" s="913"/>
      <c r="CE114" s="913"/>
      <c r="CF114" s="907">
        <v>16</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19790</v>
      </c>
      <c r="AB115" s="925"/>
      <c r="AC115" s="925"/>
      <c r="AD115" s="925"/>
      <c r="AE115" s="926"/>
      <c r="AF115" s="927">
        <v>19346</v>
      </c>
      <c r="AG115" s="925"/>
      <c r="AH115" s="925"/>
      <c r="AI115" s="925"/>
      <c r="AJ115" s="926"/>
      <c r="AK115" s="927">
        <v>18441</v>
      </c>
      <c r="AL115" s="925"/>
      <c r="AM115" s="925"/>
      <c r="AN115" s="925"/>
      <c r="AO115" s="926"/>
      <c r="AP115" s="928">
        <v>0.9</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v>412800</v>
      </c>
      <c r="BR115" s="913"/>
      <c r="BS115" s="913"/>
      <c r="BT115" s="913"/>
      <c r="BU115" s="913"/>
      <c r="BV115" s="913">
        <v>69789</v>
      </c>
      <c r="BW115" s="913"/>
      <c r="BX115" s="913"/>
      <c r="BY115" s="913"/>
      <c r="BZ115" s="913"/>
      <c r="CA115" s="913">
        <v>22332</v>
      </c>
      <c r="CB115" s="913"/>
      <c r="CC115" s="913"/>
      <c r="CD115" s="913"/>
      <c r="CE115" s="913"/>
      <c r="CF115" s="907">
        <v>1.1000000000000001</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544432</v>
      </c>
      <c r="AB117" s="966"/>
      <c r="AC117" s="966"/>
      <c r="AD117" s="966"/>
      <c r="AE117" s="967"/>
      <c r="AF117" s="968">
        <v>600812</v>
      </c>
      <c r="AG117" s="966"/>
      <c r="AH117" s="966"/>
      <c r="AI117" s="966"/>
      <c r="AJ117" s="967"/>
      <c r="AK117" s="968">
        <v>668838</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442</v>
      </c>
      <c r="BP119" s="992"/>
      <c r="BQ119" s="986">
        <v>6715200</v>
      </c>
      <c r="BR119" s="987"/>
      <c r="BS119" s="987"/>
      <c r="BT119" s="987"/>
      <c r="BU119" s="987"/>
      <c r="BV119" s="987">
        <v>6181487</v>
      </c>
      <c r="BW119" s="987"/>
      <c r="BX119" s="987"/>
      <c r="BY119" s="987"/>
      <c r="BZ119" s="987"/>
      <c r="CA119" s="987">
        <v>5829705</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4341216</v>
      </c>
      <c r="BR120" s="918"/>
      <c r="BS120" s="918"/>
      <c r="BT120" s="918"/>
      <c r="BU120" s="918"/>
      <c r="BV120" s="918">
        <v>3889352</v>
      </c>
      <c r="BW120" s="918"/>
      <c r="BX120" s="918"/>
      <c r="BY120" s="918"/>
      <c r="BZ120" s="918"/>
      <c r="CA120" s="918">
        <v>3914279</v>
      </c>
      <c r="CB120" s="918"/>
      <c r="CC120" s="918"/>
      <c r="CD120" s="918"/>
      <c r="CE120" s="918"/>
      <c r="CF120" s="931">
        <v>192.6</v>
      </c>
      <c r="CG120" s="932"/>
      <c r="CH120" s="932"/>
      <c r="CI120" s="932"/>
      <c r="CJ120" s="932"/>
      <c r="CK120" s="993" t="s">
        <v>446</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459433</v>
      </c>
      <c r="DR120" s="918"/>
      <c r="DS120" s="918"/>
      <c r="DT120" s="918"/>
      <c r="DU120" s="918"/>
      <c r="DV120" s="919">
        <v>22.6</v>
      </c>
      <c r="DW120" s="919"/>
      <c r="DX120" s="919"/>
      <c r="DY120" s="919"/>
      <c r="DZ120" s="920"/>
    </row>
    <row r="121" spans="1:130" s="212"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15620</v>
      </c>
      <c r="AB121" s="946"/>
      <c r="AC121" s="946"/>
      <c r="AD121" s="946"/>
      <c r="AE121" s="947"/>
      <c r="AF121" s="948">
        <v>15620</v>
      </c>
      <c r="AG121" s="946"/>
      <c r="AH121" s="946"/>
      <c r="AI121" s="946"/>
      <c r="AJ121" s="947"/>
      <c r="AK121" s="948">
        <v>15620</v>
      </c>
      <c r="AL121" s="946"/>
      <c r="AM121" s="946"/>
      <c r="AN121" s="946"/>
      <c r="AO121" s="947"/>
      <c r="AP121" s="949">
        <v>0.8</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132918</v>
      </c>
      <c r="BR121" s="913"/>
      <c r="BS121" s="913"/>
      <c r="BT121" s="913"/>
      <c r="BU121" s="913"/>
      <c r="BV121" s="913">
        <v>121838</v>
      </c>
      <c r="BW121" s="913"/>
      <c r="BX121" s="913"/>
      <c r="BY121" s="913"/>
      <c r="BZ121" s="913"/>
      <c r="CA121" s="913">
        <v>110669</v>
      </c>
      <c r="CB121" s="913"/>
      <c r="CC121" s="913"/>
      <c r="CD121" s="913"/>
      <c r="CE121" s="913"/>
      <c r="CF121" s="907">
        <v>5.4</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256253</v>
      </c>
      <c r="DR121" s="913"/>
      <c r="DS121" s="913"/>
      <c r="DT121" s="913"/>
      <c r="DU121" s="913"/>
      <c r="DV121" s="914">
        <v>12.6</v>
      </c>
      <c r="DW121" s="914"/>
      <c r="DX121" s="914"/>
      <c r="DY121" s="914"/>
      <c r="DZ121" s="915"/>
    </row>
    <row r="122" spans="1:130" s="212"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3966382</v>
      </c>
      <c r="BR122" s="987"/>
      <c r="BS122" s="987"/>
      <c r="BT122" s="987"/>
      <c r="BU122" s="987"/>
      <c r="BV122" s="987">
        <v>3842313</v>
      </c>
      <c r="BW122" s="987"/>
      <c r="BX122" s="987"/>
      <c r="BY122" s="987"/>
      <c r="BZ122" s="987"/>
      <c r="CA122" s="987">
        <v>3616368</v>
      </c>
      <c r="CB122" s="987"/>
      <c r="CC122" s="987"/>
      <c r="CD122" s="987"/>
      <c r="CE122" s="987"/>
      <c r="CF122" s="1004">
        <v>177.9</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450</v>
      </c>
      <c r="BP123" s="992"/>
      <c r="BQ123" s="1050">
        <v>8440516</v>
      </c>
      <c r="BR123" s="1051"/>
      <c r="BS123" s="1051"/>
      <c r="BT123" s="1051"/>
      <c r="BU123" s="1051"/>
      <c r="BV123" s="1051">
        <v>7853503</v>
      </c>
      <c r="BW123" s="1051"/>
      <c r="BX123" s="1051"/>
      <c r="BY123" s="1051"/>
      <c r="BZ123" s="1051"/>
      <c r="CA123" s="1051">
        <v>7641316</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v>654029</v>
      </c>
      <c r="DH124" s="973"/>
      <c r="DI124" s="973"/>
      <c r="DJ124" s="973"/>
      <c r="DK124" s="974"/>
      <c r="DL124" s="972">
        <v>712489</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4170</v>
      </c>
      <c r="AB127" s="946"/>
      <c r="AC127" s="946"/>
      <c r="AD127" s="946"/>
      <c r="AE127" s="947"/>
      <c r="AF127" s="948">
        <v>3726</v>
      </c>
      <c r="AG127" s="946"/>
      <c r="AH127" s="946"/>
      <c r="AI127" s="946"/>
      <c r="AJ127" s="947"/>
      <c r="AK127" s="948">
        <v>2821</v>
      </c>
      <c r="AL127" s="946"/>
      <c r="AM127" s="946"/>
      <c r="AN127" s="946"/>
      <c r="AO127" s="947"/>
      <c r="AP127" s="949">
        <v>0.1</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12120</v>
      </c>
      <c r="AB128" s="1033"/>
      <c r="AC128" s="1033"/>
      <c r="AD128" s="1033"/>
      <c r="AE128" s="1034"/>
      <c r="AF128" s="1035">
        <v>12120</v>
      </c>
      <c r="AG128" s="1033"/>
      <c r="AH128" s="1033"/>
      <c r="AI128" s="1033"/>
      <c r="AJ128" s="1034"/>
      <c r="AK128" s="1035">
        <v>16393</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v>412800</v>
      </c>
      <c r="DH128" s="1025"/>
      <c r="DI128" s="1025"/>
      <c r="DJ128" s="1025"/>
      <c r="DK128" s="1025"/>
      <c r="DL128" s="1025">
        <v>69789</v>
      </c>
      <c r="DM128" s="1025"/>
      <c r="DN128" s="1025"/>
      <c r="DO128" s="1025"/>
      <c r="DP128" s="1025"/>
      <c r="DQ128" s="1025">
        <v>22332</v>
      </c>
      <c r="DR128" s="1025"/>
      <c r="DS128" s="1025"/>
      <c r="DT128" s="1025"/>
      <c r="DU128" s="1025"/>
      <c r="DV128" s="1026">
        <v>1.1000000000000001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2355011</v>
      </c>
      <c r="AB129" s="946"/>
      <c r="AC129" s="946"/>
      <c r="AD129" s="946"/>
      <c r="AE129" s="947"/>
      <c r="AF129" s="948">
        <v>2367139</v>
      </c>
      <c r="AG129" s="946"/>
      <c r="AH129" s="946"/>
      <c r="AI129" s="946"/>
      <c r="AJ129" s="947"/>
      <c r="AK129" s="948">
        <v>2456891</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344502</v>
      </c>
      <c r="AB130" s="946"/>
      <c r="AC130" s="946"/>
      <c r="AD130" s="946"/>
      <c r="AE130" s="947"/>
      <c r="AF130" s="948">
        <v>369278</v>
      </c>
      <c r="AG130" s="946"/>
      <c r="AH130" s="946"/>
      <c r="AI130" s="946"/>
      <c r="AJ130" s="947"/>
      <c r="AK130" s="948">
        <v>424465</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10.5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2010509</v>
      </c>
      <c r="AB131" s="973"/>
      <c r="AC131" s="973"/>
      <c r="AD131" s="973"/>
      <c r="AE131" s="974"/>
      <c r="AF131" s="972">
        <v>1997861</v>
      </c>
      <c r="AG131" s="973"/>
      <c r="AH131" s="973"/>
      <c r="AI131" s="973"/>
      <c r="AJ131" s="974"/>
      <c r="AK131" s="972">
        <v>2032426</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9.3414155319999992</v>
      </c>
      <c r="AB132" s="1084"/>
      <c r="AC132" s="1084"/>
      <c r="AD132" s="1084"/>
      <c r="AE132" s="1085"/>
      <c r="AF132" s="1086">
        <v>10.98244573</v>
      </c>
      <c r="AG132" s="1084"/>
      <c r="AH132" s="1084"/>
      <c r="AI132" s="1084"/>
      <c r="AJ132" s="1085"/>
      <c r="AK132" s="1086">
        <v>11.21713656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8.6</v>
      </c>
      <c r="AB133" s="1067"/>
      <c r="AC133" s="1067"/>
      <c r="AD133" s="1067"/>
      <c r="AE133" s="1068"/>
      <c r="AF133" s="1066">
        <v>9.4</v>
      </c>
      <c r="AG133" s="1067"/>
      <c r="AH133" s="1067"/>
      <c r="AI133" s="1067"/>
      <c r="AJ133" s="1068"/>
      <c r="AK133" s="1066">
        <v>10.5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uo+fAza3clpm3D97SWs/q0OakmQI8oFwfzTDFfUKP6LFivJ7SGo2QDI1xU+HPLd8DGlCe5JqgSDPkHp1jys0Q==" saltValue="HkRpT66o2UbHN+w9g3E/g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vR/AKgRQPWGEiq8MLUNmvHCzNmoQX/fJvYo4B/33cIgi8zBbEunfAHds79qwkxrokgg/BeDE8cGzvQvjaZ+Jxg==" saltValue="lpyC6OdDQw1XopEvKvZP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Of/Nv5FWVFSHEsoQaTFO9O5I/LuUER6Lv6YCVb6XCjFWarhVPsHM5nrWEOmLEOIIDyWxDS/9q7T4uyJ0/JBbA==" saltValue="J7k4SCdE4obwe2qPteur0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620672</v>
      </c>
      <c r="AP9" s="262">
        <v>214914</v>
      </c>
      <c r="AQ9" s="263">
        <v>263788</v>
      </c>
      <c r="AR9" s="264">
        <v>-18.5</v>
      </c>
    </row>
    <row r="10" spans="1:46" ht="13.5" customHeight="1" x14ac:dyDescent="0.15">
      <c r="A10" s="247"/>
      <c r="AK10" s="1103" t="s">
        <v>485</v>
      </c>
      <c r="AL10" s="1104"/>
      <c r="AM10" s="1104"/>
      <c r="AN10" s="1105"/>
      <c r="AO10" s="265">
        <v>143430</v>
      </c>
      <c r="AP10" s="265">
        <v>49664</v>
      </c>
      <c r="AQ10" s="266">
        <v>39680</v>
      </c>
      <c r="AR10" s="267">
        <v>25.2</v>
      </c>
    </row>
    <row r="11" spans="1:46" ht="13.5" customHeight="1" x14ac:dyDescent="0.15">
      <c r="A11" s="247"/>
      <c r="AK11" s="1103" t="s">
        <v>486</v>
      </c>
      <c r="AL11" s="1104"/>
      <c r="AM11" s="1104"/>
      <c r="AN11" s="1105"/>
      <c r="AO11" s="265">
        <v>270</v>
      </c>
      <c r="AP11" s="265">
        <v>93</v>
      </c>
      <c r="AQ11" s="266">
        <v>4557</v>
      </c>
      <c r="AR11" s="267">
        <v>-98</v>
      </c>
    </row>
    <row r="12" spans="1:46" ht="13.5" customHeight="1" x14ac:dyDescent="0.15">
      <c r="A12" s="247"/>
      <c r="AK12" s="1103" t="s">
        <v>487</v>
      </c>
      <c r="AL12" s="1104"/>
      <c r="AM12" s="1104"/>
      <c r="AN12" s="1105"/>
      <c r="AO12" s="265" t="s">
        <v>488</v>
      </c>
      <c r="AP12" s="265" t="s">
        <v>488</v>
      </c>
      <c r="AQ12" s="266" t="s">
        <v>488</v>
      </c>
      <c r="AR12" s="267" t="s">
        <v>488</v>
      </c>
    </row>
    <row r="13" spans="1:46" ht="13.5" customHeight="1" x14ac:dyDescent="0.15">
      <c r="A13" s="247"/>
      <c r="AK13" s="1103" t="s">
        <v>489</v>
      </c>
      <c r="AL13" s="1104"/>
      <c r="AM13" s="1104"/>
      <c r="AN13" s="1105"/>
      <c r="AO13" s="265">
        <v>22368</v>
      </c>
      <c r="AP13" s="265">
        <v>7745</v>
      </c>
      <c r="AQ13" s="266">
        <v>12917</v>
      </c>
      <c r="AR13" s="267">
        <v>-40</v>
      </c>
    </row>
    <row r="14" spans="1:46" ht="13.5" customHeight="1" x14ac:dyDescent="0.15">
      <c r="A14" s="247"/>
      <c r="AK14" s="1103" t="s">
        <v>490</v>
      </c>
      <c r="AL14" s="1104"/>
      <c r="AM14" s="1104"/>
      <c r="AN14" s="1105"/>
      <c r="AO14" s="265" t="s">
        <v>488</v>
      </c>
      <c r="AP14" s="265" t="s">
        <v>488</v>
      </c>
      <c r="AQ14" s="266">
        <v>4746</v>
      </c>
      <c r="AR14" s="267" t="s">
        <v>488</v>
      </c>
    </row>
    <row r="15" spans="1:46" ht="13.5" customHeight="1" x14ac:dyDescent="0.15">
      <c r="A15" s="247"/>
      <c r="AK15" s="1106" t="s">
        <v>491</v>
      </c>
      <c r="AL15" s="1107"/>
      <c r="AM15" s="1107"/>
      <c r="AN15" s="1108"/>
      <c r="AO15" s="265">
        <v>-48559</v>
      </c>
      <c r="AP15" s="265">
        <v>-16814</v>
      </c>
      <c r="AQ15" s="266">
        <v>-12765</v>
      </c>
      <c r="AR15" s="267">
        <v>31.7</v>
      </c>
    </row>
    <row r="16" spans="1:46" x14ac:dyDescent="0.15">
      <c r="A16" s="247"/>
      <c r="AK16" s="1106" t="s">
        <v>177</v>
      </c>
      <c r="AL16" s="1107"/>
      <c r="AM16" s="1107"/>
      <c r="AN16" s="1108"/>
      <c r="AO16" s="265">
        <v>738181</v>
      </c>
      <c r="AP16" s="265">
        <v>255603</v>
      </c>
      <c r="AQ16" s="266">
        <v>312922</v>
      </c>
      <c r="AR16" s="267">
        <v>-18.3</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9" t="s">
        <v>496</v>
      </c>
      <c r="AL21" s="1110"/>
      <c r="AM21" s="1110"/>
      <c r="AN21" s="1111"/>
      <c r="AO21" s="277">
        <v>20.079999999999998</v>
      </c>
      <c r="AP21" s="278">
        <v>24.75</v>
      </c>
      <c r="AQ21" s="279">
        <v>-4.67</v>
      </c>
      <c r="AS21" s="280"/>
      <c r="AT21" s="276"/>
    </row>
    <row r="22" spans="1:46" s="248" customFormat="1" x14ac:dyDescent="0.15">
      <c r="A22" s="276"/>
      <c r="AK22" s="1109" t="s">
        <v>497</v>
      </c>
      <c r="AL22" s="1110"/>
      <c r="AM22" s="1110"/>
      <c r="AN22" s="1111"/>
      <c r="AO22" s="281">
        <v>88.8</v>
      </c>
      <c r="AP22" s="282">
        <v>95.6</v>
      </c>
      <c r="AQ22" s="283">
        <v>-6.8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501</v>
      </c>
      <c r="AL32" s="1118"/>
      <c r="AM32" s="1118"/>
      <c r="AN32" s="1119"/>
      <c r="AO32" s="291">
        <v>567316</v>
      </c>
      <c r="AP32" s="291">
        <v>196439</v>
      </c>
      <c r="AQ32" s="292">
        <v>170896</v>
      </c>
      <c r="AR32" s="293">
        <v>14.9</v>
      </c>
    </row>
    <row r="33" spans="1:46" ht="13.5" customHeight="1" x14ac:dyDescent="0.15">
      <c r="A33" s="247"/>
      <c r="AK33" s="1117" t="s">
        <v>502</v>
      </c>
      <c r="AL33" s="1118"/>
      <c r="AM33" s="1118"/>
      <c r="AN33" s="1119"/>
      <c r="AO33" s="291" t="s">
        <v>488</v>
      </c>
      <c r="AP33" s="291" t="s">
        <v>488</v>
      </c>
      <c r="AQ33" s="292" t="s">
        <v>488</v>
      </c>
      <c r="AR33" s="293" t="s">
        <v>488</v>
      </c>
    </row>
    <row r="34" spans="1:46" ht="27" customHeight="1" x14ac:dyDescent="0.15">
      <c r="A34" s="247"/>
      <c r="AK34" s="1117" t="s">
        <v>503</v>
      </c>
      <c r="AL34" s="1118"/>
      <c r="AM34" s="1118"/>
      <c r="AN34" s="1119"/>
      <c r="AO34" s="291" t="s">
        <v>488</v>
      </c>
      <c r="AP34" s="291" t="s">
        <v>488</v>
      </c>
      <c r="AQ34" s="292">
        <v>5</v>
      </c>
      <c r="AR34" s="293" t="s">
        <v>488</v>
      </c>
    </row>
    <row r="35" spans="1:46" ht="27" customHeight="1" x14ac:dyDescent="0.15">
      <c r="A35" s="247"/>
      <c r="AK35" s="1117" t="s">
        <v>504</v>
      </c>
      <c r="AL35" s="1118"/>
      <c r="AM35" s="1118"/>
      <c r="AN35" s="1119"/>
      <c r="AO35" s="291">
        <v>82646</v>
      </c>
      <c r="AP35" s="291">
        <v>28617</v>
      </c>
      <c r="AQ35" s="292">
        <v>33138</v>
      </c>
      <c r="AR35" s="293">
        <v>-13.6</v>
      </c>
    </row>
    <row r="36" spans="1:46" ht="27" customHeight="1" x14ac:dyDescent="0.15">
      <c r="A36" s="247"/>
      <c r="AK36" s="1117" t="s">
        <v>505</v>
      </c>
      <c r="AL36" s="1118"/>
      <c r="AM36" s="1118"/>
      <c r="AN36" s="1119"/>
      <c r="AO36" s="291">
        <v>435</v>
      </c>
      <c r="AP36" s="291">
        <v>151</v>
      </c>
      <c r="AQ36" s="292">
        <v>2943</v>
      </c>
      <c r="AR36" s="293">
        <v>-94.9</v>
      </c>
    </row>
    <row r="37" spans="1:46" ht="13.5" customHeight="1" x14ac:dyDescent="0.15">
      <c r="A37" s="247"/>
      <c r="AK37" s="1117" t="s">
        <v>506</v>
      </c>
      <c r="AL37" s="1118"/>
      <c r="AM37" s="1118"/>
      <c r="AN37" s="1119"/>
      <c r="AO37" s="291">
        <v>18441</v>
      </c>
      <c r="AP37" s="291">
        <v>6385</v>
      </c>
      <c r="AQ37" s="292">
        <v>1487</v>
      </c>
      <c r="AR37" s="293">
        <v>329.4</v>
      </c>
    </row>
    <row r="38" spans="1:46" ht="27" customHeight="1" x14ac:dyDescent="0.15">
      <c r="A38" s="247"/>
      <c r="AK38" s="1120" t="s">
        <v>507</v>
      </c>
      <c r="AL38" s="1121"/>
      <c r="AM38" s="1121"/>
      <c r="AN38" s="1122"/>
      <c r="AO38" s="294" t="s">
        <v>488</v>
      </c>
      <c r="AP38" s="294" t="s">
        <v>488</v>
      </c>
      <c r="AQ38" s="295">
        <v>60</v>
      </c>
      <c r="AR38" s="283" t="s">
        <v>488</v>
      </c>
      <c r="AS38" s="290"/>
    </row>
    <row r="39" spans="1:46" x14ac:dyDescent="0.15">
      <c r="A39" s="247"/>
      <c r="AK39" s="1120" t="s">
        <v>508</v>
      </c>
      <c r="AL39" s="1121"/>
      <c r="AM39" s="1121"/>
      <c r="AN39" s="1122"/>
      <c r="AO39" s="291">
        <v>-16393</v>
      </c>
      <c r="AP39" s="291">
        <v>-5676</v>
      </c>
      <c r="AQ39" s="292">
        <v>-8408</v>
      </c>
      <c r="AR39" s="293">
        <v>-32.5</v>
      </c>
      <c r="AS39" s="290"/>
    </row>
    <row r="40" spans="1:46" ht="27" customHeight="1" x14ac:dyDescent="0.15">
      <c r="A40" s="247"/>
      <c r="AK40" s="1117" t="s">
        <v>509</v>
      </c>
      <c r="AL40" s="1118"/>
      <c r="AM40" s="1118"/>
      <c r="AN40" s="1119"/>
      <c r="AO40" s="291">
        <v>-424465</v>
      </c>
      <c r="AP40" s="291">
        <v>-146975</v>
      </c>
      <c r="AQ40" s="292">
        <v>-141122</v>
      </c>
      <c r="AR40" s="293">
        <v>4.0999999999999996</v>
      </c>
      <c r="AS40" s="290"/>
    </row>
    <row r="41" spans="1:46" x14ac:dyDescent="0.15">
      <c r="A41" s="247"/>
      <c r="AK41" s="1123" t="s">
        <v>287</v>
      </c>
      <c r="AL41" s="1124"/>
      <c r="AM41" s="1124"/>
      <c r="AN41" s="1125"/>
      <c r="AO41" s="291">
        <v>227980</v>
      </c>
      <c r="AP41" s="291">
        <v>78940</v>
      </c>
      <c r="AQ41" s="292">
        <v>59000</v>
      </c>
      <c r="AR41" s="293">
        <v>33.799999999999997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3081924</v>
      </c>
      <c r="AN51" s="313">
        <v>965213</v>
      </c>
      <c r="AO51" s="314">
        <v>111.8</v>
      </c>
      <c r="AP51" s="315">
        <v>301035</v>
      </c>
      <c r="AQ51" s="316">
        <v>12.2</v>
      </c>
      <c r="AR51" s="317">
        <v>99.6</v>
      </c>
    </row>
    <row r="52" spans="1:44" x14ac:dyDescent="0.15">
      <c r="A52" s="247"/>
      <c r="AK52" s="318"/>
      <c r="AL52" s="319" t="s">
        <v>519</v>
      </c>
      <c r="AM52" s="320">
        <v>1170648</v>
      </c>
      <c r="AN52" s="321">
        <v>366630</v>
      </c>
      <c r="AO52" s="322">
        <v>114.3</v>
      </c>
      <c r="AP52" s="323">
        <v>154376</v>
      </c>
      <c r="AQ52" s="324">
        <v>29.1</v>
      </c>
      <c r="AR52" s="325">
        <v>85.2</v>
      </c>
    </row>
    <row r="53" spans="1:44" x14ac:dyDescent="0.15">
      <c r="A53" s="247"/>
      <c r="AK53" s="303" t="s">
        <v>520</v>
      </c>
      <c r="AL53" s="304"/>
      <c r="AM53" s="312">
        <v>935793</v>
      </c>
      <c r="AN53" s="313">
        <v>300222</v>
      </c>
      <c r="AO53" s="314">
        <v>-68.900000000000006</v>
      </c>
      <c r="AP53" s="315">
        <v>277467</v>
      </c>
      <c r="AQ53" s="316">
        <v>-7.8</v>
      </c>
      <c r="AR53" s="317">
        <v>-61.1</v>
      </c>
    </row>
    <row r="54" spans="1:44" x14ac:dyDescent="0.15">
      <c r="A54" s="247"/>
      <c r="AK54" s="318"/>
      <c r="AL54" s="319" t="s">
        <v>519</v>
      </c>
      <c r="AM54" s="320">
        <v>393233</v>
      </c>
      <c r="AN54" s="321">
        <v>126158</v>
      </c>
      <c r="AO54" s="322">
        <v>-65.599999999999994</v>
      </c>
      <c r="AP54" s="323">
        <v>128378</v>
      </c>
      <c r="AQ54" s="324">
        <v>-16.8</v>
      </c>
      <c r="AR54" s="325">
        <v>-48.8</v>
      </c>
    </row>
    <row r="55" spans="1:44" x14ac:dyDescent="0.15">
      <c r="A55" s="247"/>
      <c r="AK55" s="303" t="s">
        <v>521</v>
      </c>
      <c r="AL55" s="304"/>
      <c r="AM55" s="312">
        <v>349196</v>
      </c>
      <c r="AN55" s="313">
        <v>114079</v>
      </c>
      <c r="AO55" s="314">
        <v>-62</v>
      </c>
      <c r="AP55" s="315">
        <v>282256</v>
      </c>
      <c r="AQ55" s="316">
        <v>1.7</v>
      </c>
      <c r="AR55" s="317">
        <v>-63.7</v>
      </c>
    </row>
    <row r="56" spans="1:44" x14ac:dyDescent="0.15">
      <c r="A56" s="247"/>
      <c r="AK56" s="318"/>
      <c r="AL56" s="319" t="s">
        <v>519</v>
      </c>
      <c r="AM56" s="320">
        <v>141123</v>
      </c>
      <c r="AN56" s="321">
        <v>46104</v>
      </c>
      <c r="AO56" s="322">
        <v>-63.5</v>
      </c>
      <c r="AP56" s="323">
        <v>145453</v>
      </c>
      <c r="AQ56" s="324">
        <v>13.3</v>
      </c>
      <c r="AR56" s="325">
        <v>-76.8</v>
      </c>
    </row>
    <row r="57" spans="1:44" x14ac:dyDescent="0.15">
      <c r="A57" s="247"/>
      <c r="AK57" s="303" t="s">
        <v>522</v>
      </c>
      <c r="AL57" s="304"/>
      <c r="AM57" s="312">
        <v>412178</v>
      </c>
      <c r="AN57" s="313">
        <v>138454</v>
      </c>
      <c r="AO57" s="314">
        <v>21.4</v>
      </c>
      <c r="AP57" s="315">
        <v>295341</v>
      </c>
      <c r="AQ57" s="316">
        <v>4.5999999999999996</v>
      </c>
      <c r="AR57" s="317">
        <v>16.8</v>
      </c>
    </row>
    <row r="58" spans="1:44" x14ac:dyDescent="0.15">
      <c r="A58" s="247"/>
      <c r="AK58" s="318"/>
      <c r="AL58" s="319" t="s">
        <v>519</v>
      </c>
      <c r="AM58" s="320">
        <v>191452</v>
      </c>
      <c r="AN58" s="321">
        <v>64310</v>
      </c>
      <c r="AO58" s="322">
        <v>39.5</v>
      </c>
      <c r="AP58" s="323">
        <v>137402</v>
      </c>
      <c r="AQ58" s="324">
        <v>-5.5</v>
      </c>
      <c r="AR58" s="325">
        <v>45</v>
      </c>
    </row>
    <row r="59" spans="1:44" x14ac:dyDescent="0.15">
      <c r="A59" s="247"/>
      <c r="AK59" s="303" t="s">
        <v>523</v>
      </c>
      <c r="AL59" s="304"/>
      <c r="AM59" s="312">
        <v>341092</v>
      </c>
      <c r="AN59" s="313">
        <v>118107</v>
      </c>
      <c r="AO59" s="314">
        <v>-14.7</v>
      </c>
      <c r="AP59" s="315">
        <v>292845</v>
      </c>
      <c r="AQ59" s="316">
        <v>-0.8</v>
      </c>
      <c r="AR59" s="317">
        <v>-13.9</v>
      </c>
    </row>
    <row r="60" spans="1:44" x14ac:dyDescent="0.15">
      <c r="A60" s="247"/>
      <c r="AK60" s="318"/>
      <c r="AL60" s="319" t="s">
        <v>519</v>
      </c>
      <c r="AM60" s="320">
        <v>94582</v>
      </c>
      <c r="AN60" s="321">
        <v>32750</v>
      </c>
      <c r="AO60" s="322">
        <v>-49.1</v>
      </c>
      <c r="AP60" s="323">
        <v>143187</v>
      </c>
      <c r="AQ60" s="324">
        <v>4.2</v>
      </c>
      <c r="AR60" s="325">
        <v>-53.3</v>
      </c>
    </row>
    <row r="61" spans="1:44" x14ac:dyDescent="0.15">
      <c r="A61" s="247"/>
      <c r="AK61" s="303" t="s">
        <v>524</v>
      </c>
      <c r="AL61" s="326"/>
      <c r="AM61" s="312">
        <v>1024037</v>
      </c>
      <c r="AN61" s="313">
        <v>327215</v>
      </c>
      <c r="AO61" s="314">
        <v>-2.5</v>
      </c>
      <c r="AP61" s="315">
        <v>289789</v>
      </c>
      <c r="AQ61" s="327">
        <v>2</v>
      </c>
      <c r="AR61" s="317">
        <v>-4.5</v>
      </c>
    </row>
    <row r="62" spans="1:44" x14ac:dyDescent="0.15">
      <c r="A62" s="247"/>
      <c r="AK62" s="318"/>
      <c r="AL62" s="319" t="s">
        <v>519</v>
      </c>
      <c r="AM62" s="320">
        <v>398208</v>
      </c>
      <c r="AN62" s="321">
        <v>127190</v>
      </c>
      <c r="AO62" s="322">
        <v>-4.9000000000000004</v>
      </c>
      <c r="AP62" s="323">
        <v>141759</v>
      </c>
      <c r="AQ62" s="324">
        <v>4.9000000000000004</v>
      </c>
      <c r="AR62" s="325">
        <v>-9.8000000000000007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sheetData>
  <sheetProtection algorithmName="SHA-512" hashValue="ESc/7wRj3HRqHa7nXRtD6Ax7/oyzui+KlGKdDUBlwRyLRHdNgqHzCFe8YVCelg/m5njK+juZUS47xjyOGBPsbg==" saltValue="BZloi9ariWtTfQvroWKm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am7p6OEL1D0L47RsNfJF/Fdk4+Ip3LUNBtMvpU9oaydvTEbru1kdZTU6fERJ2etOsvCxcXNr3hgnG+RendfwGg==" saltValue="sp2g4yMueyBFVLX7Q7x8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NFglYcQSDKUoofoiQdrI+xgg9MExYc8LWHdo+i6Uc5eoGAVRXpx3WzeQ/JSMP2EuISN+HrLMgvA5eLPxmVQ9Sw==" saltValue="g1PhDIPOQ/iQaqIkI43c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89.54</v>
      </c>
      <c r="G47" s="12">
        <v>98.55</v>
      </c>
      <c r="H47" s="12">
        <v>130.4</v>
      </c>
      <c r="I47" s="12">
        <v>79.22</v>
      </c>
      <c r="J47" s="13">
        <v>77.48</v>
      </c>
    </row>
    <row r="48" spans="2:10" ht="57.75" customHeight="1" x14ac:dyDescent="0.15">
      <c r="B48" s="14"/>
      <c r="C48" s="1128" t="s">
        <v>4</v>
      </c>
      <c r="D48" s="1128"/>
      <c r="E48" s="1129"/>
      <c r="F48" s="15">
        <v>25.57</v>
      </c>
      <c r="G48" s="16">
        <v>6.49</v>
      </c>
      <c r="H48" s="16">
        <v>6.63</v>
      </c>
      <c r="I48" s="16">
        <v>5.54</v>
      </c>
      <c r="J48" s="17">
        <v>6.17</v>
      </c>
    </row>
    <row r="49" spans="2:10" ht="57.75" customHeight="1" thickBot="1" x14ac:dyDescent="0.2">
      <c r="B49" s="18"/>
      <c r="C49" s="1130" t="s">
        <v>5</v>
      </c>
      <c r="D49" s="1130"/>
      <c r="E49" s="1131"/>
      <c r="F49" s="19">
        <v>16.82</v>
      </c>
      <c r="G49" s="20" t="s">
        <v>531</v>
      </c>
      <c r="H49" s="20">
        <v>29.97</v>
      </c>
      <c r="I49" s="20" t="s">
        <v>532</v>
      </c>
      <c r="J49" s="21">
        <v>1.99</v>
      </c>
    </row>
    <row r="50" spans="2:10" x14ac:dyDescent="0.15"/>
  </sheetData>
  <sheetProtection algorithmName="SHA-512" hashValue="Uir68qtWp0npWlrHbCyj+CttSEucr5ZN/VM2mAOTkK3WNjQslJJ7Hknt46XbKTVIA+w3aKt6CgAy1xekp54xRQ==" saltValue="E4sR/4jSN2SqR2WMHi/w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ModifiedBy>小松山 優翔</cp:lastModifiedBy>
  <cp:lastPrinted>2026-03-18T05:27:00Z</cp:lastPrinted>
  <dcterms:created xsi:type="dcterms:W3CDTF">2026-02-23T04:33:37Z</dcterms:created>
  <dcterms:modified xsi:type="dcterms:W3CDTF">2026-03-30T11:32:25Z</dcterms:modified>
  <cp:category/>
</cp:coreProperties>
</file>