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i-oomori\Desktop\310111県照会（公営企業経営比較分析表［29決算］の分析）\【提出】田野畑村\"/>
    </mc:Choice>
  </mc:AlternateContent>
  <xr:revisionPtr revIDLastSave="0" documentId="13_ncr:1_{935A1C6E-E041-4E23-82E3-00BC47C8C082}" xr6:coauthVersionLast="40" xr6:coauthVersionMax="40" xr10:uidLastSave="{00000000-0000-0000-0000-000000000000}"/>
  <workbookProtection workbookAlgorithmName="SHA-512" workbookHashValue="0EhylyJTQ7CWX/DukvFZwEjc1sFNB2j/9X4V6wG+WCZwpxcLHCmLyU3BfW6jGOfP0PnjDxEBve/Sy35vzgK4SA==" workbookSaltValue="wkT+Rbo2FzEEwoSQtynsug==" workbookSpinCount="100000" lockStructure="1"/>
  <bookViews>
    <workbookView xWindow="0" yWindow="0" windowWidth="15360" windowHeight="7635" xr2:uid="{00000000-000D-0000-FFFF-FFFF00000000}"/>
  </bookViews>
  <sheets>
    <sheet name="法非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B10" i="4" s="1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J85" i="4"/>
  <c r="BB10" i="4"/>
  <c r="AT10" i="4"/>
  <c r="AL10" i="4"/>
  <c r="W10" i="4"/>
  <c r="P10" i="4"/>
  <c r="BB8" i="4"/>
  <c r="AT8" i="4"/>
  <c r="AL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<sst xmlns="http://schemas.openxmlformats.org/spreadsheetml/2006/main" count="237" uniqueCount="124">
  <si>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</si>
  <si>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</si>
  <si>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</si>
  <si>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</si>
  <si>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</si>
  <si>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</si>
  <si>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</si>
  <si>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</si>
  <si>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</si>
  <si>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</si>
  <si>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</si>
  <si>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</si>
  <si>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</si>
  <si>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</si>
  <si>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</si>
  <si>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</si>
  <si>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</si>
  <si>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</si>
  <si>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</si>
  <si>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</si>
  <si>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</si>
  <si>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</si>
  <si>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</si>
  <si>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</si>
  <si>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</si>
  <si>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</si>
  <si>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</si>
  <si>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</si>
  <si>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</si>
  <si>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</si>
  <si>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</si>
  <si>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</si>
  <si>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</si>
  <si>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</si>
  <si>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</si>
  <si>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</si>
  <si>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</si>
  <si>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</si>
  <si>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</si>
  <si>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</si>
  <si>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</si>
  <si>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</si>
  <si>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</si>
  <si>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</si>
  <si>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</si>
  <si>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</si>
  <si>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</si>
  <si>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</si>
  <si>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</si>
  <si>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</si>
  <si>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</si>
  <si>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</si>
  <si>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</si>
  <si>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</si>
  <si>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</si>
  <si>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</si>
  <si>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</si>
  <si>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</si>
  <si>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</si>
  <si>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</si>
  <si>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</si>
  <si>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</si>
  <si>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</si>
  <si>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</si>
  <si>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</si>
  <si>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</si>
  <si>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</si>
  <si>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</si>
  <si>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</si>
  <si>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</si>
  <si>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</si>
  <si>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</si>
  <si>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</si>
  <si>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</si>
  <si>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</si>
  <si>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</si>
  <si>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</si>
  <si>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</si>
  <si>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</si>
  <si>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</si>
  <si>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</si>
  <si>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</si>
  <si>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</si>
  <si>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</si>
  <si>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</si>
  <si>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</si>
  <si>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</si>
  <si>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</si>
  <si>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</si>
  <si>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</si>
  <si>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</si>
  <si>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</si>
  <si>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</si>
  <si>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</si>
  <si>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</si>
  <si>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</si>
  <si>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</si>
  <si>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</si>
  <si>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</si>
  <si>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</si>
  <si>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</si>
  <si>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</si>
  <si>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</si>
  <si>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</si>
  <si>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</si>
  <si>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</si>
  <si>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</si>
  <si>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</si>
  <si>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田野畑村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</si>
  <si>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</si>
  <si>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</si>
  <si>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</si>
  <si>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</si>
  <si>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</si>
  <si>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</si>
  <si>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</si>
  <si>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</si>
  <si>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</si>
  <si>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</si>
  <si>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</si>
  <si>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</si>
  <si>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簡易水道は、収益的収支比率は類似団体の平均より高い状況で、企業債残高対給水収益比率は類似団体の平均より低く、料金回収率も類似団体の平均より高く、いずれも平均より良い状況にある。給水原価が修繕費等の増加により、当年度は高くなっていて、給水原価以外は平均より良い状況であるが、収益的収支比率が100％に満たないことから、給水料金の見直し等も考慮の上、経営の改善を図っていきたい。
　また、施設利用率は平均より低いが、小規模施設で、利用量の変動に対応しているもので、現状で問題がない。有収率は平均より低くなっていることから、漏水等の修繕を行っていくとともに、計画的に管路更新に努めていきたい。</t>
    <rPh sb="110" eb="111">
      <t>タカ</t>
    </rPh>
    <rPh sb="122" eb="124">
      <t>イガイ</t>
    </rPh>
    <rPh sb="129" eb="130">
      <t>ヨ</t>
    </rPh>
    <rPh sb="131" eb="133">
      <t>ジョウキョウ</t>
    </rPh>
    <rPh sb="138" eb="141">
      <t>シュウエキテキ</t>
    </rPh>
    <rPh sb="141" eb="143">
      <t>シュウシ</t>
    </rPh>
    <rPh sb="143" eb="145">
      <t>ヒリツ</t>
    </rPh>
    <rPh sb="151" eb="152">
      <t>ミ</t>
    </rPh>
    <rPh sb="160" eb="162">
      <t>キュウスイ</t>
    </rPh>
    <rPh sb="162" eb="164">
      <t>リョウキン</t>
    </rPh>
    <rPh sb="165" eb="167">
      <t>ミナオ</t>
    </rPh>
    <rPh sb="168" eb="169">
      <t>トウ</t>
    </rPh>
    <rPh sb="170" eb="172">
      <t>コウリョ</t>
    </rPh>
    <rPh sb="173" eb="174">
      <t>ウエ</t>
    </rPh>
    <rPh sb="175" eb="177">
      <t>ケイエイ</t>
    </rPh>
    <rPh sb="178" eb="180">
      <t>カイゼン</t>
    </rPh>
    <rPh sb="181" eb="182">
      <t>ハカ</t>
    </rPh>
    <rPh sb="194" eb="196">
      <t>シセツ</t>
    </rPh>
    <rPh sb="196" eb="198">
      <t>リヨウ</t>
    </rPh>
    <rPh sb="198" eb="199">
      <t>リツ</t>
    </rPh>
    <rPh sb="200" eb="202">
      <t>ヘイキン</t>
    </rPh>
    <rPh sb="204" eb="205">
      <t>ヒク</t>
    </rPh>
    <rPh sb="208" eb="211">
      <t>ショウキボ</t>
    </rPh>
    <rPh sb="211" eb="213">
      <t>シセツ</t>
    </rPh>
    <rPh sb="215" eb="217">
      <t>リヨウ</t>
    </rPh>
    <rPh sb="217" eb="218">
      <t>リョウ</t>
    </rPh>
    <rPh sb="219" eb="221">
      <t>ヘンドウ</t>
    </rPh>
    <rPh sb="222" eb="224">
      <t>タイオウ</t>
    </rPh>
    <rPh sb="232" eb="234">
      <t>ゲンジョウ</t>
    </rPh>
    <rPh sb="235" eb="237">
      <t>モンダイ</t>
    </rPh>
    <rPh sb="241" eb="244">
      <t>ユウシュウリツ</t>
    </rPh>
    <rPh sb="245" eb="247">
      <t>ヘイキン</t>
    </rPh>
    <rPh sb="249" eb="250">
      <t>ヒク</t>
    </rPh>
    <rPh sb="261" eb="263">
      <t>ロウスイ</t>
    </rPh>
    <rPh sb="263" eb="264">
      <t>トウ</t>
    </rPh>
    <rPh sb="265" eb="267">
      <t>シュウゼン</t>
    </rPh>
    <rPh sb="268" eb="269">
      <t>オコナ</t>
    </rPh>
    <rPh sb="278" eb="280">
      <t>ケイカク</t>
    </rPh>
    <rPh sb="280" eb="281">
      <t>テキ</t>
    </rPh>
    <rPh sb="282" eb="284">
      <t>カンロ</t>
    </rPh>
    <rPh sb="284" eb="286">
      <t>コウシン</t>
    </rPh>
    <rPh sb="287" eb="288">
      <t>ツト</t>
    </rPh>
    <phoneticPr fontId="4"/>
  </si>
  <si>
    <t>　管路は古いものが多く、更新時期を迎えている状況であることから、今後は管路更新を計画的に進めていきたい。</t>
    <rPh sb="1" eb="3">
      <t>カンロ</t>
    </rPh>
    <rPh sb="4" eb="5">
      <t>フル</t>
    </rPh>
    <rPh sb="9" eb="10">
      <t>オオ</t>
    </rPh>
    <rPh sb="12" eb="14">
      <t>コウシン</t>
    </rPh>
    <rPh sb="14" eb="16">
      <t>ジキ</t>
    </rPh>
    <rPh sb="17" eb="18">
      <t>ムカ</t>
    </rPh>
    <rPh sb="22" eb="24">
      <t>ジョウキョウ</t>
    </rPh>
    <rPh sb="32" eb="34">
      <t>コンゴ</t>
    </rPh>
    <rPh sb="35" eb="37">
      <t>カンロ</t>
    </rPh>
    <rPh sb="37" eb="39">
      <t>コウシン</t>
    </rPh>
    <rPh sb="40" eb="42">
      <t>ケイカク</t>
    </rPh>
    <rPh sb="42" eb="43">
      <t>テキ</t>
    </rPh>
    <rPh sb="44" eb="45">
      <t>スス</t>
    </rPh>
    <phoneticPr fontId="4"/>
  </si>
  <si>
    <t>　当簡易水道は、有収率が低いことから、漏水等の修繕、計画的な管路更新により、有収率の向上を図るとともに、給水料金等の見直し等も考慮の上、経営の安定化を図っていきたい。</t>
    <rPh sb="1" eb="2">
      <t>トウ</t>
    </rPh>
    <rPh sb="2" eb="4">
      <t>カンイ</t>
    </rPh>
    <rPh sb="4" eb="6">
      <t>スイドウ</t>
    </rPh>
    <rPh sb="8" eb="11">
      <t>ユウシュウリツ</t>
    </rPh>
    <rPh sb="12" eb="13">
      <t>ヒク</t>
    </rPh>
    <rPh sb="19" eb="21">
      <t>ロウスイ</t>
    </rPh>
    <rPh sb="21" eb="22">
      <t>トウ</t>
    </rPh>
    <rPh sb="23" eb="25">
      <t>シュウゼン</t>
    </rPh>
    <rPh sb="26" eb="28">
      <t>ケイカク</t>
    </rPh>
    <rPh sb="28" eb="29">
      <t>テキ</t>
    </rPh>
    <rPh sb="30" eb="32">
      <t>カンロ</t>
    </rPh>
    <rPh sb="32" eb="34">
      <t>コウシン</t>
    </rPh>
    <rPh sb="38" eb="41">
      <t>ユウシュウリツ</t>
    </rPh>
    <rPh sb="42" eb="44">
      <t>コウジョウ</t>
    </rPh>
    <rPh sb="45" eb="46">
      <t>ハカ</t>
    </rPh>
    <rPh sb="52" eb="54">
      <t>キュウスイ</t>
    </rPh>
    <rPh sb="54" eb="56">
      <t>リョウキン</t>
    </rPh>
    <rPh sb="56" eb="57">
      <t>トウ</t>
    </rPh>
    <rPh sb="58" eb="60">
      <t>ミナオ</t>
    </rPh>
    <rPh sb="61" eb="62">
      <t>トウ</t>
    </rPh>
    <rPh sb="63" eb="65">
      <t>コウリョ</t>
    </rPh>
    <rPh sb="66" eb="67">
      <t>ウエ</t>
    </rPh>
    <rPh sb="68" eb="70">
      <t>ケイエイ</t>
    </rPh>
    <rPh sb="71" eb="74">
      <t>アンテイカ</t>
    </rPh>
    <rPh sb="75" eb="76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</si>
</sst>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1.1000000000000001</c:v>
                </c:pt>
                <c:pt idx="4" formatCode="#,##0.00;&quot;△&quot;#,##0.00;&quot;-&quot;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9-4138-9D97-8B618F20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9-4138-9D97-8B618F204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43.75</c:v>
                </c:pt>
                <c:pt idx="1">
                  <c:v>42.06</c:v>
                </c:pt>
                <c:pt idx="2">
                  <c:v>43.36</c:v>
                </c:pt>
                <c:pt idx="3">
                  <c:v>39.44</c:v>
                </c:pt>
                <c:pt idx="4">
                  <c:v>39.450000000000003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1-4CB3-BF57-1E9D95BC7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1-4CB3-BF57-1E9D95BC7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60</c:v>
                </c:pt>
                <c:pt idx="1">
                  <c:v>58.37</c:v>
                </c:pt>
                <c:pt idx="2">
                  <c:v>60.47</c:v>
                </c:pt>
                <c:pt idx="3">
                  <c:v>67.2</c:v>
                </c:pt>
                <c:pt idx="4">
                  <c:v>67.67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0-4B6E-A0D9-396DA579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0-4B6E-A0D9-396DA579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88.51</c:v>
                </c:pt>
                <c:pt idx="1">
                  <c:v>83.25</c:v>
                </c:pt>
                <c:pt idx="2">
                  <c:v>86.29</c:v>
                </c:pt>
                <c:pt idx="3">
                  <c:v>102.49</c:v>
                </c:pt>
                <c:pt idx="4">
                  <c:v>87.72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5-4736-973A-DE8CC4C86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D5-4736-973A-DE8CC4C86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5-468E-8031-01B2F56E5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5-468E-8031-01B2F56E5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1-4CF2-9D06-178D47988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1-4CF2-9D06-178D47988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4-46B3-B612-7F584FEB1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94-46B3-B612-7F584FEB1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3-4D4E-BFCA-E6DEF50A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3-4D4E-BFCA-E6DEF50A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492.96</c:v>
                </c:pt>
                <c:pt idx="1">
                  <c:v>517.52</c:v>
                </c:pt>
                <c:pt idx="2">
                  <c:v>550.53</c:v>
                </c:pt>
                <c:pt idx="3">
                  <c:v>630.76</c:v>
                </c:pt>
                <c:pt idx="4">
                  <c:v>632.30999999999995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5-422B-9BBC-0072C87F5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E5-422B-9BBC-0072C87F5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79.209999999999994</c:v>
                </c:pt>
                <c:pt idx="1">
                  <c:v>67.209999999999994</c:v>
                </c:pt>
                <c:pt idx="2">
                  <c:v>73.86</c:v>
                </c:pt>
                <c:pt idx="3">
                  <c:v>75.52</c:v>
                </c:pt>
                <c:pt idx="4">
                  <c:v>70.23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E-45DB-A534-85014EC4A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DE-45DB-A534-85014EC4A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266.63</c:v>
                </c:pt>
                <c:pt idx="1">
                  <c:v>326.87</c:v>
                </c:pt>
                <c:pt idx="2">
                  <c:v>304.89</c:v>
                </c:pt>
                <c:pt idx="3">
                  <c:v>297.31</c:v>
                </c:pt>
                <c:pt idx="4">
                  <c:v>320.74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E-4B8B-A5D4-D6740EB27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7E-4B8B-A5D4-D6740EB27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岩手県　田野畑村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D3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3533</v>
      </c>
      <c r="AM8" s="66"/>
      <c r="AN8" s="66"/>
      <c r="AO8" s="66"/>
      <c r="AP8" s="66"/>
      <c r="AQ8" s="66"/>
      <c r="AR8" s="66"/>
      <c r="AS8" s="66"/>
      <c r="AT8" s="65">
        <f>データ!$S$6</f>
        <v>156.19</v>
      </c>
      <c r="AU8" s="65"/>
      <c r="AV8" s="65"/>
      <c r="AW8" s="65"/>
      <c r="AX8" s="65"/>
      <c r="AY8" s="65"/>
      <c r="AZ8" s="65"/>
      <c r="BA8" s="65"/>
      <c r="BB8" s="65">
        <f>データ!$T$6</f>
        <v>22.62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77.47</v>
      </c>
      <c r="Q10" s="65"/>
      <c r="R10" s="65"/>
      <c r="S10" s="65"/>
      <c r="T10" s="65"/>
      <c r="U10" s="65"/>
      <c r="V10" s="65"/>
      <c r="W10" s="66">
        <f>データ!$Q$6</f>
        <v>3560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2709</v>
      </c>
      <c r="AM10" s="66"/>
      <c r="AN10" s="66"/>
      <c r="AO10" s="66"/>
      <c r="AP10" s="66"/>
      <c r="AQ10" s="66"/>
      <c r="AR10" s="66"/>
      <c r="AS10" s="66"/>
      <c r="AT10" s="65">
        <f>データ!$V$6</f>
        <v>17.3</v>
      </c>
      <c r="AU10" s="65"/>
      <c r="AV10" s="65"/>
      <c r="AW10" s="65"/>
      <c r="AX10" s="65"/>
      <c r="AY10" s="65"/>
      <c r="AZ10" s="65"/>
      <c r="BA10" s="65"/>
      <c r="BB10" s="65">
        <f>データ!$W$6</f>
        <v>156.59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23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25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27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29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30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31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32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33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34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35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36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37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38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39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54</v>
      </c>
      <c r="N85" s="26" t="s">
        <v>54</v>
      </c>
      <c r="O85" s="26" t="str">
        <f>データ!EN6</f>
        <v>【0.72】</v>
      </c>
    </row>
  </sheetData>
  <sheetProtection algorithmName="SHA-512" hashValue="nS1yIDdGI1qLV8eU+5CnW1PPIHOZbWo28KtuZJfs2rMqCpeXxEMUAv5Ot22Bz4Id4ywCyl4XDLPYw3Nx73/n5Q==" saltValue="oGooLmLhVg8z2JJgfkxEPA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34843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岩手県　田野畑村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77.47</v>
      </c>
      <c r="Q6" s="34">
        <f t="shared" si="3"/>
        <v>3560</v>
      </c>
      <c r="R6" s="34">
        <f t="shared" si="3"/>
        <v>3533</v>
      </c>
      <c r="S6" s="34">
        <f t="shared" si="3"/>
        <v>156.19</v>
      </c>
      <c r="T6" s="34">
        <f t="shared" si="3"/>
        <v>22.62</v>
      </c>
      <c r="U6" s="34">
        <f t="shared" si="3"/>
        <v>2709</v>
      </c>
      <c r="V6" s="34">
        <f t="shared" si="3"/>
        <v>17.3</v>
      </c>
      <c r="W6" s="34">
        <f t="shared" si="3"/>
        <v>156.59</v>
      </c>
      <c r="X6" s="35">
        <f>IF(X7="",NA(),X7)</f>
        <v>88.51</v>
      </c>
      <c r="Y6" s="35">
        <f t="shared" ref="Y6:AG6" si="4">IF(Y7="",NA(),Y7)</f>
        <v>83.25</v>
      </c>
      <c r="Z6" s="35">
        <f t="shared" si="4"/>
        <v>86.29</v>
      </c>
      <c r="AA6" s="35">
        <f t="shared" si="4"/>
        <v>102.49</v>
      </c>
      <c r="AB6" s="35">
        <f t="shared" si="4"/>
        <v>87.72</v>
      </c>
      <c r="AC6" s="35">
        <f t="shared" si="4"/>
        <v>76.09</v>
      </c>
      <c r="AD6" s="35">
        <f t="shared" si="4"/>
        <v>75.87</v>
      </c>
      <c r="AE6" s="35">
        <f t="shared" si="4"/>
        <v>76.27</v>
      </c>
      <c r="AF6" s="35">
        <f t="shared" si="4"/>
        <v>77.56</v>
      </c>
      <c r="AG6" s="35">
        <f t="shared" si="4"/>
        <v>78.510000000000005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492.96</v>
      </c>
      <c r="BF6" s="35">
        <f t="shared" ref="BF6:BN6" si="7">IF(BF7="",NA(),BF7)</f>
        <v>517.52</v>
      </c>
      <c r="BG6" s="35">
        <f t="shared" si="7"/>
        <v>550.53</v>
      </c>
      <c r="BH6" s="35">
        <f t="shared" si="7"/>
        <v>630.76</v>
      </c>
      <c r="BI6" s="35">
        <f t="shared" si="7"/>
        <v>632.30999999999995</v>
      </c>
      <c r="BJ6" s="35">
        <f t="shared" si="7"/>
        <v>1113.76</v>
      </c>
      <c r="BK6" s="35">
        <f t="shared" si="7"/>
        <v>1125.69</v>
      </c>
      <c r="BL6" s="35">
        <f t="shared" si="7"/>
        <v>1134.67</v>
      </c>
      <c r="BM6" s="35">
        <f t="shared" si="7"/>
        <v>1144.79</v>
      </c>
      <c r="BN6" s="35">
        <f t="shared" si="7"/>
        <v>1061.58</v>
      </c>
      <c r="BO6" s="34" t="str">
        <f>IF(BO7="","",IF(BO7="-","【-】","【"&amp;SUBSTITUTE(TEXT(BO7,"#,##0.00"),"-","△")&amp;"】"))</f>
        <v>【1,141.75】</v>
      </c>
      <c r="BP6" s="35">
        <f>IF(BP7="",NA(),BP7)</f>
        <v>79.209999999999994</v>
      </c>
      <c r="BQ6" s="35">
        <f t="shared" ref="BQ6:BY6" si="8">IF(BQ7="",NA(),BQ7)</f>
        <v>67.209999999999994</v>
      </c>
      <c r="BR6" s="35">
        <f t="shared" si="8"/>
        <v>73.86</v>
      </c>
      <c r="BS6" s="35">
        <f t="shared" si="8"/>
        <v>75.52</v>
      </c>
      <c r="BT6" s="35">
        <f t="shared" si="8"/>
        <v>70.23</v>
      </c>
      <c r="BU6" s="35">
        <f t="shared" si="8"/>
        <v>34.25</v>
      </c>
      <c r="BV6" s="35">
        <f t="shared" si="8"/>
        <v>46.48</v>
      </c>
      <c r="BW6" s="35">
        <f t="shared" si="8"/>
        <v>40.6</v>
      </c>
      <c r="BX6" s="35">
        <f t="shared" si="8"/>
        <v>56.04</v>
      </c>
      <c r="BY6" s="35">
        <f t="shared" si="8"/>
        <v>58.52</v>
      </c>
      <c r="BZ6" s="34" t="str">
        <f>IF(BZ7="","",IF(BZ7="-","【-】","【"&amp;SUBSTITUTE(TEXT(BZ7,"#,##0.00"),"-","△")&amp;"】"))</f>
        <v>【54.93】</v>
      </c>
      <c r="CA6" s="35">
        <f>IF(CA7="",NA(),CA7)</f>
        <v>266.63</v>
      </c>
      <c r="CB6" s="35">
        <f t="shared" ref="CB6:CJ6" si="9">IF(CB7="",NA(),CB7)</f>
        <v>326.87</v>
      </c>
      <c r="CC6" s="35">
        <f t="shared" si="9"/>
        <v>304.89</v>
      </c>
      <c r="CD6" s="35">
        <f t="shared" si="9"/>
        <v>297.31</v>
      </c>
      <c r="CE6" s="35">
        <f t="shared" si="9"/>
        <v>320.74</v>
      </c>
      <c r="CF6" s="35">
        <f t="shared" si="9"/>
        <v>501.18</v>
      </c>
      <c r="CG6" s="35">
        <f t="shared" si="9"/>
        <v>376.61</v>
      </c>
      <c r="CH6" s="35">
        <f t="shared" si="9"/>
        <v>440.03</v>
      </c>
      <c r="CI6" s="35">
        <f t="shared" si="9"/>
        <v>304.35000000000002</v>
      </c>
      <c r="CJ6" s="35">
        <f t="shared" si="9"/>
        <v>296.3</v>
      </c>
      <c r="CK6" s="34" t="str">
        <f>IF(CK7="","",IF(CK7="-","【-】","【"&amp;SUBSTITUTE(TEXT(CK7,"#,##0.00"),"-","△")&amp;"】"))</f>
        <v>【292.18】</v>
      </c>
      <c r="CL6" s="35">
        <f>IF(CL7="",NA(),CL7)</f>
        <v>43.75</v>
      </c>
      <c r="CM6" s="35">
        <f t="shared" ref="CM6:CU6" si="10">IF(CM7="",NA(),CM7)</f>
        <v>42.06</v>
      </c>
      <c r="CN6" s="35">
        <f t="shared" si="10"/>
        <v>43.36</v>
      </c>
      <c r="CO6" s="35">
        <f t="shared" si="10"/>
        <v>39.44</v>
      </c>
      <c r="CP6" s="35">
        <f t="shared" si="10"/>
        <v>39.450000000000003</v>
      </c>
      <c r="CQ6" s="35">
        <f t="shared" si="10"/>
        <v>57.55</v>
      </c>
      <c r="CR6" s="35">
        <f t="shared" si="10"/>
        <v>57.43</v>
      </c>
      <c r="CS6" s="35">
        <f t="shared" si="10"/>
        <v>57.29</v>
      </c>
      <c r="CT6" s="35">
        <f t="shared" si="10"/>
        <v>55.9</v>
      </c>
      <c r="CU6" s="35">
        <f t="shared" si="10"/>
        <v>57.3</v>
      </c>
      <c r="CV6" s="34" t="str">
        <f>IF(CV7="","",IF(CV7="-","【-】","【"&amp;SUBSTITUTE(TEXT(CV7,"#,##0.00"),"-","△")&amp;"】"))</f>
        <v>【56.91】</v>
      </c>
      <c r="CW6" s="35">
        <f>IF(CW7="",NA(),CW7)</f>
        <v>60</v>
      </c>
      <c r="CX6" s="35">
        <f t="shared" ref="CX6:DF6" si="11">IF(CX7="",NA(),CX7)</f>
        <v>58.37</v>
      </c>
      <c r="CY6" s="35">
        <f t="shared" si="11"/>
        <v>60.47</v>
      </c>
      <c r="CZ6" s="35">
        <f t="shared" si="11"/>
        <v>67.2</v>
      </c>
      <c r="DA6" s="35">
        <f t="shared" si="11"/>
        <v>67.67</v>
      </c>
      <c r="DB6" s="35">
        <f t="shared" si="11"/>
        <v>74.14</v>
      </c>
      <c r="DC6" s="35">
        <f t="shared" si="11"/>
        <v>73.83</v>
      </c>
      <c r="DD6" s="35">
        <f t="shared" si="11"/>
        <v>73.69</v>
      </c>
      <c r="DE6" s="35">
        <f t="shared" si="11"/>
        <v>73.28</v>
      </c>
      <c r="DF6" s="35">
        <f t="shared" si="11"/>
        <v>72.42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5">
        <f t="shared" si="14"/>
        <v>1.1000000000000001</v>
      </c>
      <c r="EH6" s="35">
        <f t="shared" si="14"/>
        <v>0.44</v>
      </c>
      <c r="EI6" s="35">
        <f t="shared" si="14"/>
        <v>0.8</v>
      </c>
      <c r="EJ6" s="35">
        <f t="shared" si="14"/>
        <v>0.69</v>
      </c>
      <c r="EK6" s="35">
        <f t="shared" si="14"/>
        <v>0.65</v>
      </c>
      <c r="EL6" s="35">
        <f t="shared" si="14"/>
        <v>0.53</v>
      </c>
      <c r="EM6" s="35">
        <f t="shared" si="14"/>
        <v>0.72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34843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77.47</v>
      </c>
      <c r="Q7" s="38">
        <v>3560</v>
      </c>
      <c r="R7" s="38">
        <v>3533</v>
      </c>
      <c r="S7" s="38">
        <v>156.19</v>
      </c>
      <c r="T7" s="38">
        <v>22.62</v>
      </c>
      <c r="U7" s="38">
        <v>2709</v>
      </c>
      <c r="V7" s="38">
        <v>17.3</v>
      </c>
      <c r="W7" s="38">
        <v>156.59</v>
      </c>
      <c r="X7" s="38">
        <v>88.51</v>
      </c>
      <c r="Y7" s="38">
        <v>83.25</v>
      </c>
      <c r="Z7" s="38">
        <v>86.29</v>
      </c>
      <c r="AA7" s="38">
        <v>102.49</v>
      </c>
      <c r="AB7" s="38">
        <v>87.72</v>
      </c>
      <c r="AC7" s="38">
        <v>76.09</v>
      </c>
      <c r="AD7" s="38">
        <v>75.87</v>
      </c>
      <c r="AE7" s="38">
        <v>76.27</v>
      </c>
      <c r="AF7" s="38">
        <v>77.56</v>
      </c>
      <c r="AG7" s="38">
        <v>78.510000000000005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492.96</v>
      </c>
      <c r="BF7" s="38">
        <v>517.52</v>
      </c>
      <c r="BG7" s="38">
        <v>550.53</v>
      </c>
      <c r="BH7" s="38">
        <v>630.76</v>
      </c>
      <c r="BI7" s="38">
        <v>632.30999999999995</v>
      </c>
      <c r="BJ7" s="38">
        <v>1113.76</v>
      </c>
      <c r="BK7" s="38">
        <v>1125.69</v>
      </c>
      <c r="BL7" s="38">
        <v>1134.67</v>
      </c>
      <c r="BM7" s="38">
        <v>1144.79</v>
      </c>
      <c r="BN7" s="38">
        <v>1061.58</v>
      </c>
      <c r="BO7" s="38">
        <v>1141.75</v>
      </c>
      <c r="BP7" s="38">
        <v>79.209999999999994</v>
      </c>
      <c r="BQ7" s="38">
        <v>67.209999999999994</v>
      </c>
      <c r="BR7" s="38">
        <v>73.86</v>
      </c>
      <c r="BS7" s="38">
        <v>75.52</v>
      </c>
      <c r="BT7" s="38">
        <v>70.23</v>
      </c>
      <c r="BU7" s="38">
        <v>34.25</v>
      </c>
      <c r="BV7" s="38">
        <v>46.48</v>
      </c>
      <c r="BW7" s="38">
        <v>40.6</v>
      </c>
      <c r="BX7" s="38">
        <v>56.04</v>
      </c>
      <c r="BY7" s="38">
        <v>58.52</v>
      </c>
      <c r="BZ7" s="38">
        <v>54.93</v>
      </c>
      <c r="CA7" s="38">
        <v>266.63</v>
      </c>
      <c r="CB7" s="38">
        <v>326.87</v>
      </c>
      <c r="CC7" s="38">
        <v>304.89</v>
      </c>
      <c r="CD7" s="38">
        <v>297.31</v>
      </c>
      <c r="CE7" s="38">
        <v>320.74</v>
      </c>
      <c r="CF7" s="38">
        <v>501.18</v>
      </c>
      <c r="CG7" s="38">
        <v>376.61</v>
      </c>
      <c r="CH7" s="38">
        <v>440.03</v>
      </c>
      <c r="CI7" s="38">
        <v>304.35000000000002</v>
      </c>
      <c r="CJ7" s="38">
        <v>296.3</v>
      </c>
      <c r="CK7" s="38">
        <v>292.18</v>
      </c>
      <c r="CL7" s="38">
        <v>43.75</v>
      </c>
      <c r="CM7" s="38">
        <v>42.06</v>
      </c>
      <c r="CN7" s="38">
        <v>43.36</v>
      </c>
      <c r="CO7" s="38">
        <v>39.44</v>
      </c>
      <c r="CP7" s="38">
        <v>39.450000000000003</v>
      </c>
      <c r="CQ7" s="38">
        <v>57.55</v>
      </c>
      <c r="CR7" s="38">
        <v>57.43</v>
      </c>
      <c r="CS7" s="38">
        <v>57.29</v>
      </c>
      <c r="CT7" s="38">
        <v>55.9</v>
      </c>
      <c r="CU7" s="38">
        <v>57.3</v>
      </c>
      <c r="CV7" s="38">
        <v>56.91</v>
      </c>
      <c r="CW7" s="38">
        <v>60</v>
      </c>
      <c r="CX7" s="38">
        <v>58.37</v>
      </c>
      <c r="CY7" s="38">
        <v>60.47</v>
      </c>
      <c r="CZ7" s="38">
        <v>67.2</v>
      </c>
      <c r="DA7" s="38">
        <v>67.67</v>
      </c>
      <c r="DB7" s="38">
        <v>74.14</v>
      </c>
      <c r="DC7" s="38">
        <v>73.83</v>
      </c>
      <c r="DD7" s="38">
        <v>73.69</v>
      </c>
      <c r="DE7" s="38">
        <v>73.28</v>
      </c>
      <c r="DF7" s="38">
        <v>72.42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1.1000000000000001</v>
      </c>
      <c r="EH7" s="38">
        <v>0.44</v>
      </c>
      <c r="EI7" s="38">
        <v>0.8</v>
      </c>
      <c r="EJ7" s="38">
        <v>0.69</v>
      </c>
      <c r="EK7" s="38">
        <v>0.65</v>
      </c>
      <c r="EL7" s="38">
        <v>0.53</v>
      </c>
      <c r="EM7" s="38">
        <v>0.72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大森 泉</cp:lastModifiedBy>
  <dcterms:created xsi:type="dcterms:W3CDTF">2018-12-03T08:41:44Z</dcterms:created>
  <dcterms:modified xsi:type="dcterms:W3CDTF">2019-01-30T00:20:09Z</dcterms:modified>
  <cp:category/>
</cp:coreProperties>
</file>