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i-oomori\Desktop\310111県照会（公営企業経営比較分析表［29決算］の分析）\【提出】田野畑村\"/>
    </mc:Choice>
  </mc:AlternateContent>
  <xr:revisionPtr revIDLastSave="0" documentId="13_ncr:1_{29C86C96-6FE4-4A1D-A402-9ADF1510B725}" xr6:coauthVersionLast="40" xr6:coauthVersionMax="40" xr10:uidLastSave="{00000000-0000-0000-0000-000000000000}"/>
  <workbookProtection workbookAlgorithmName="SHA-512" workbookHashValue="DDNKWJMNyOvWr4xRbnhNDPsnT69gYISd+IzVg0zb6/Qa9O+sZIc80xaPnJRPdVehv2B9VbETObK6pkaX48OecQ==" workbookSaltValue="nz76qT04YDzn94IN4YsOY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<sst xmlns="http://schemas.openxmlformats.org/spreadsheetml/2006/main" count="240" uniqueCount="126">
  <si>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</si>
  <si>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</si>
  <si>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</si>
  <si>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</si>
  <si>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</si>
  <si>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</si>
  <si>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</si>
  <si>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</si>
  <si>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</si>
  <si>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</si>
  <si>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</si>
  <si>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</si>
  <si>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</si>
  <si>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</si>
  <si>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</si>
  <si>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</si>
  <si>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</si>
  <si>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</si>
  <si>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</si>
  <si>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</si>
  <si>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</si>
  <si>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</si>
  <si>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</si>
  <si>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</si>
  <si>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</si>
  <si>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</si>
  <si>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</si>
  <si>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</si>
  <si>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</si>
  <si>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</si>
  <si>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</si>
  <si>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</si>
  <si>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</si>
  <si>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</si>
  <si>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</si>
  <si>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</si>
  <si>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</si>
  <si>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</si>
  <si>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</si>
  <si>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</si>
  <si>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</si>
  <si>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</si>
  <si>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</si>
  <si>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</si>
  <si>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</si>
  <si>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</si>
  <si>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</si>
  <si>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</si>
  <si>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</si>
  <si>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</si>
  <si>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</si>
  <si>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</si>
  <si>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</si>
  <si>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</si>
  <si>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</si>
  <si>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</si>
  <si>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</si>
  <si>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</si>
  <si>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</si>
  <si>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</si>
  <si>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</si>
  <si>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</si>
  <si>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</si>
  <si>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</si>
  <si>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</si>
  <si>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</si>
  <si>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</si>
  <si>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</si>
  <si>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</si>
  <si>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</si>
  <si>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</si>
  <si>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</si>
  <si>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</si>
  <si>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</si>
  <si>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</si>
  <si>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</si>
  <si>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</si>
  <si>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</si>
  <si>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</si>
  <si>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</si>
  <si>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</si>
  <si>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</si>
  <si>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</si>
  <si>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</si>
  <si>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</si>
  <si>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</si>
  <si>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</si>
  <si>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</si>
  <si>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</si>
  <si>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</si>
  <si>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</si>
  <si>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</si>
  <si>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</si>
  <si>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</si>
  <si>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</si>
  <si>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</si>
  <si>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</si>
  <si>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</si>
  <si>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</si>
  <si>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</si>
  <si>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</si>
  <si>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</si>
  <si>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</si>
  <si>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</si>
  <si>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</si>
  <si>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</si>
  <si>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</si>
  <si>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</si>
  <si>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</si>
  <si>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</si>
  <si>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</si>
  <si>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</si>
  <si>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</si>
  <si>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</si>
  <si>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</si>
  <si>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</si>
  <si>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</si>
  <si>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</si>
  <si>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</si>
  <si>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</si>
  <si>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</si>
  <si>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</si>
  <si>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</si>
  <si>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集落排水施設は水環境を守るのに、今や不可欠な施設であることから、将来にわたり継続的に維持するために、適正な使用料収入の確保及び汚水処理費の削減に努め、経営の健全化を図っていきたい。</t>
    <phoneticPr fontId="4"/>
  </si>
  <si>
    <t>①収益的収支比率について
分流式に要する費用の見直しにより比率が向上している。引き続き可能な限り経営改善に努める。
④企業債残高対事業規模比率について
東日本大震災の復興事業により類似団体に比べて高い比率であるが、グラフが示す通り今後企業債残高は減っていく見込みである。
⑤経費回収率について
類似団体とほぼ同水準となっている。今後も100％を目標に可能な限り経営改善に努める。
⑥汚水処理原価について
汚水処理原価は概ね類似団体平均程度で推移し、今後も良好な状態を維持するよう努める。
⑦施設利用率について
過疎化により接続人口が少が減少しているため、低い数値となっている。
⑧水洗化率について
類似団体平均値より低い数値となっているが、水洗化率は年々向上している傾向にあるため、継続して取組を行う必要がある。</t>
    <rPh sb="13" eb="15">
      <t>ブンリュウ</t>
    </rPh>
    <rPh sb="15" eb="16">
      <t>シキ</t>
    </rPh>
    <rPh sb="17" eb="18">
      <t>ヨウ</t>
    </rPh>
    <rPh sb="20" eb="22">
      <t>ヒヨウ</t>
    </rPh>
    <rPh sb="23" eb="25">
      <t>ミナオ</t>
    </rPh>
    <rPh sb="29" eb="31">
      <t>ヒリツ</t>
    </rPh>
    <rPh sb="32" eb="34">
      <t>コウジョウ</t>
    </rPh>
    <rPh sb="39" eb="40">
      <t>ヒ</t>
    </rPh>
    <rPh sb="41" eb="42">
      <t>ツヅ</t>
    </rPh>
    <phoneticPr fontId="4"/>
  </si>
  <si>
    <t>　近年、東日本大震災津波の災害復旧及び復興事業に伴い施設が新設されているが、被災を免れた地区や、既設管の再利用をしている地区は、最も古い場所で30年程度経過しているため、今後、不明水等の動向を注視しながら、適期の老朽化対策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</si>
</sst>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3</c:v>
                </c:pt>
                <c:pt idx="4">
                  <c:v>0</c:v>
                </c:pt>
              </c:numCache>
            </c:numRef>
          </c:val>
          <c:extLst>
            <c:ext xmlns:c16="http://schemas.microsoft.com/office/drawing/2014/chart" uri="{C3380CC4-5D6E-409C-BE32-E72D297353CC}">
              <c16:uniqueId val="{00000000-D04D-499C-BD71-CE1BA2D8F5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c:v>0</c:v>
                </c:pt>
                <c:pt idx="3" formatCode="#,##0.00;&quot;△&quot;#,##0.00;&quot;-&quot;">
                  <c:v>0.12</c:v>
                </c:pt>
                <c:pt idx="4">
                  <c:v>0</c:v>
                </c:pt>
              </c:numCache>
            </c:numRef>
          </c:val>
          <c:smooth val="0"/>
          <c:extLst>
            <c:ext xmlns:c16="http://schemas.microsoft.com/office/drawing/2014/chart" uri="{C3380CC4-5D6E-409C-BE32-E72D297353CC}">
              <c16:uniqueId val="{00000001-D04D-499C-BD71-CE1BA2D8F5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33.020000000000003</c:v>
                </c:pt>
                <c:pt idx="1">
                  <c:v>27.31</c:v>
                </c:pt>
                <c:pt idx="2">
                  <c:v>27.31</c:v>
                </c:pt>
                <c:pt idx="3">
                  <c:v>28.33</c:v>
                </c:pt>
                <c:pt idx="4">
                  <c:v>28.33</c:v>
                </c:pt>
              </c:numCache>
            </c:numRef>
          </c:val>
          <c:extLst>
            <c:ext xmlns:c16="http://schemas.microsoft.com/office/drawing/2014/chart" uri="{C3380CC4-5D6E-409C-BE32-E72D297353CC}">
              <c16:uniqueId val="{00000000-AF65-40C4-B418-918875EC30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38.36</c:v>
                </c:pt>
                <c:pt idx="2">
                  <c:v>37.51</c:v>
                </c:pt>
                <c:pt idx="3">
                  <c:v>39.9</c:v>
                </c:pt>
                <c:pt idx="4">
                  <c:v>39.799999999999997</c:v>
                </c:pt>
              </c:numCache>
            </c:numRef>
          </c:val>
          <c:smooth val="0"/>
          <c:extLst>
            <c:ext xmlns:c16="http://schemas.microsoft.com/office/drawing/2014/chart" uri="{C3380CC4-5D6E-409C-BE32-E72D297353CC}">
              <c16:uniqueId val="{00000001-AF65-40C4-B418-918875EC30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47.21</c:v>
                </c:pt>
                <c:pt idx="1">
                  <c:v>67.19</c:v>
                </c:pt>
                <c:pt idx="2">
                  <c:v>71.099999999999994</c:v>
                </c:pt>
                <c:pt idx="3">
                  <c:v>73.099999999999994</c:v>
                </c:pt>
                <c:pt idx="4">
                  <c:v>74.97</c:v>
                </c:pt>
              </c:numCache>
            </c:numRef>
          </c:val>
          <c:extLst>
            <c:ext xmlns:c16="http://schemas.microsoft.com/office/drawing/2014/chart" uri="{C3380CC4-5D6E-409C-BE32-E72D297353CC}">
              <c16:uniqueId val="{00000000-BDE9-4CA1-BF94-E2D233AC07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81.819999999999993</c:v>
                </c:pt>
                <c:pt idx="2">
                  <c:v>81.63</c:v>
                </c:pt>
                <c:pt idx="3">
                  <c:v>85.72</c:v>
                </c:pt>
                <c:pt idx="4">
                  <c:v>85.32</c:v>
                </c:pt>
              </c:numCache>
            </c:numRef>
          </c:val>
          <c:smooth val="0"/>
          <c:extLst>
            <c:ext xmlns:c16="http://schemas.microsoft.com/office/drawing/2014/chart" uri="{C3380CC4-5D6E-409C-BE32-E72D297353CC}">
              <c16:uniqueId val="{00000001-BDE9-4CA1-BF94-E2D233AC07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64.7</c:v>
                </c:pt>
                <c:pt idx="1">
                  <c:v>59.35</c:v>
                </c:pt>
                <c:pt idx="2">
                  <c:v>56.47</c:v>
                </c:pt>
                <c:pt idx="3">
                  <c:v>96.33</c:v>
                </c:pt>
                <c:pt idx="4">
                  <c:v>100</c:v>
                </c:pt>
              </c:numCache>
            </c:numRef>
          </c:val>
          <c:extLst>
            <c:ext xmlns:c16="http://schemas.microsoft.com/office/drawing/2014/chart" uri="{C3380CC4-5D6E-409C-BE32-E72D297353CC}">
              <c16:uniqueId val="{00000000-8586-421E-BF5F-224937016D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86-421E-BF5F-224937016D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0-4403-8465-BB5C4ABA69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0-4403-8465-BB5C4ABA69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39-41D5-A8CF-115A6B5A3C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39-41D5-A8CF-115A6B5A3C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25-461C-A44D-CCD1F29561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25-461C-A44D-CCD1F29561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9B-40CF-853E-C7D70BD3E4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B-40CF-853E-C7D70BD3E4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2696.69</c:v>
                </c:pt>
                <c:pt idx="1">
                  <c:v>2198.92</c:v>
                </c:pt>
                <c:pt idx="2">
                  <c:v>1297.5899999999999</c:v>
                </c:pt>
                <c:pt idx="3">
                  <c:v>1372.26</c:v>
                </c:pt>
                <c:pt idx="4">
                  <c:v>1189.98</c:v>
                </c:pt>
              </c:numCache>
            </c:numRef>
          </c:val>
          <c:extLst>
            <c:ext xmlns:c16="http://schemas.microsoft.com/office/drawing/2014/chart" uri="{C3380CC4-5D6E-409C-BE32-E72D297353CC}">
              <c16:uniqueId val="{00000000-FDC7-469D-B6FF-D6CC674CD5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392.45</c:v>
                </c:pt>
                <c:pt idx="2">
                  <c:v>310.04000000000002</c:v>
                </c:pt>
                <c:pt idx="3">
                  <c:v>238.95</c:v>
                </c:pt>
                <c:pt idx="4">
                  <c:v>169.47</c:v>
                </c:pt>
              </c:numCache>
            </c:numRef>
          </c:val>
          <c:smooth val="0"/>
          <c:extLst>
            <c:ext xmlns:c16="http://schemas.microsoft.com/office/drawing/2014/chart" uri="{C3380CC4-5D6E-409C-BE32-E72D297353CC}">
              <c16:uniqueId val="{00000001-FDC7-469D-B6FF-D6CC674CD5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57.38</c:v>
                </c:pt>
                <c:pt idx="1">
                  <c:v>59.73</c:v>
                </c:pt>
                <c:pt idx="2">
                  <c:v>58.36</c:v>
                </c:pt>
                <c:pt idx="3">
                  <c:v>53.94</c:v>
                </c:pt>
                <c:pt idx="4">
                  <c:v>88.05</c:v>
                </c:pt>
              </c:numCache>
            </c:numRef>
          </c:val>
          <c:extLst>
            <c:ext xmlns:c16="http://schemas.microsoft.com/office/drawing/2014/chart" uri="{C3380CC4-5D6E-409C-BE32-E72D297353CC}">
              <c16:uniqueId val="{00000000-4BAE-49FA-95D6-43E86EA01D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49.68</c:v>
                </c:pt>
                <c:pt idx="2">
                  <c:v>45.36</c:v>
                </c:pt>
                <c:pt idx="3">
                  <c:v>53.57</c:v>
                </c:pt>
                <c:pt idx="4">
                  <c:v>53.03</c:v>
                </c:pt>
              </c:numCache>
            </c:numRef>
          </c:val>
          <c:smooth val="0"/>
          <c:extLst>
            <c:ext xmlns:c16="http://schemas.microsoft.com/office/drawing/2014/chart" uri="{C3380CC4-5D6E-409C-BE32-E72D297353CC}">
              <c16:uniqueId val="{00000001-4BAE-49FA-95D6-43E86EA01D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330.17</c:v>
                </c:pt>
                <c:pt idx="1">
                  <c:v>324.63</c:v>
                </c:pt>
                <c:pt idx="2">
                  <c:v>328.63</c:v>
                </c:pt>
                <c:pt idx="3">
                  <c:v>361.6</c:v>
                </c:pt>
                <c:pt idx="4">
                  <c:v>219.82</c:v>
                </c:pt>
              </c:numCache>
            </c:numRef>
          </c:val>
          <c:extLst>
            <c:ext xmlns:c16="http://schemas.microsoft.com/office/drawing/2014/chart" uri="{C3380CC4-5D6E-409C-BE32-E72D297353CC}">
              <c16:uniqueId val="{00000000-AA39-42C9-B38B-0140A80145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347.95</c:v>
                </c:pt>
                <c:pt idx="2">
                  <c:v>384.28</c:v>
                </c:pt>
                <c:pt idx="3">
                  <c:v>310.41000000000003</c:v>
                </c:pt>
                <c:pt idx="4">
                  <c:v>301.77</c:v>
                </c:pt>
              </c:numCache>
            </c:numRef>
          </c:val>
          <c:smooth val="0"/>
          <c:extLst>
            <c:ext xmlns:c16="http://schemas.microsoft.com/office/drawing/2014/chart" uri="{C3380CC4-5D6E-409C-BE32-E72D297353CC}">
              <c16:uniqueId val="{00000001-AA39-42C9-B38B-0140A80145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岩手県　田野畑村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H1</v>
      </c>
      <c r="X8" s="47"/>
      <c r="Y8" s="47"/>
      <c r="Z8" s="47"/>
      <c r="AA8" s="47"/>
      <c r="AB8" s="47"/>
      <c r="AC8" s="47"/>
      <c r="AD8" s="48" t="str">
        <f>データ!$M$6</f>
        <v>非設置</v>
      </c>
      <c r="AE8" s="48"/>
      <c r="AF8" s="48"/>
      <c r="AG8" s="48"/>
      <c r="AH8" s="48"/>
      <c r="AI8" s="48"/>
      <c r="AJ8" s="48"/>
      <c r="AK8" s="3"/>
      <c r="AL8" s="49">
        <f>データ!S6</f>
        <v>3533</v>
      </c>
      <c r="AM8" s="49"/>
      <c r="AN8" s="49"/>
      <c r="AO8" s="49"/>
      <c r="AP8" s="49"/>
      <c r="AQ8" s="49"/>
      <c r="AR8" s="49"/>
      <c r="AS8" s="49"/>
      <c r="AT8" s="44">
        <f>データ!T6</f>
        <v>156.19</v>
      </c>
      <c r="AU8" s="44"/>
      <c r="AV8" s="44"/>
      <c r="AW8" s="44"/>
      <c r="AX8" s="44"/>
      <c r="AY8" s="44"/>
      <c r="AZ8" s="44"/>
      <c r="BA8" s="44"/>
      <c r="BB8" s="44">
        <f>データ!U6</f>
        <v>22.62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21.59</v>
      </c>
      <c r="Q10" s="44"/>
      <c r="R10" s="44"/>
      <c r="S10" s="44"/>
      <c r="T10" s="44"/>
      <c r="U10" s="44"/>
      <c r="V10" s="44"/>
      <c r="W10" s="44">
        <f>データ!Q6</f>
        <v>100</v>
      </c>
      <c r="X10" s="44"/>
      <c r="Y10" s="44"/>
      <c r="Z10" s="44"/>
      <c r="AA10" s="44"/>
      <c r="AB10" s="44"/>
      <c r="AC10" s="44"/>
      <c r="AD10" s="49">
        <f>データ!R6</f>
        <v>3560</v>
      </c>
      <c r="AE10" s="49"/>
      <c r="AF10" s="49"/>
      <c r="AG10" s="49"/>
      <c r="AH10" s="49"/>
      <c r="AI10" s="49"/>
      <c r="AJ10" s="49"/>
      <c r="AK10" s="2"/>
      <c r="AL10" s="49">
        <f>データ!V6</f>
        <v>755</v>
      </c>
      <c r="AM10" s="49"/>
      <c r="AN10" s="49"/>
      <c r="AO10" s="49"/>
      <c r="AP10" s="49"/>
      <c r="AQ10" s="49"/>
      <c r="AR10" s="49"/>
      <c r="AS10" s="49"/>
      <c r="AT10" s="44">
        <f>データ!W6</f>
        <v>1.23</v>
      </c>
      <c r="AU10" s="44"/>
      <c r="AV10" s="44"/>
      <c r="AW10" s="44"/>
      <c r="AX10" s="44"/>
      <c r="AY10" s="44"/>
      <c r="AZ10" s="44"/>
      <c r="BA10" s="44"/>
      <c r="BB10" s="44">
        <f>データ!X6</f>
        <v>613.82000000000005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OihhSM71IhQWBeAAYmBhIf7hxx8vuFEyNDuNHqPmrC15ltqIfJPj/UAtQnocEJRwDDvscr7DHK6gxXikWbscJg==" saltValue="yJUzhRr6kDMs/DtLXO+NI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39370078740157483"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34843</v>
      </c>
      <c r="D6" s="32">
        <f t="shared" si="3"/>
        <v>47</v>
      </c>
      <c r="E6" s="32">
        <f t="shared" si="3"/>
        <v>17</v>
      </c>
      <c r="F6" s="32">
        <f t="shared" si="3"/>
        <v>6</v>
      </c>
      <c r="G6" s="32">
        <f t="shared" si="3"/>
        <v>0</v>
      </c>
      <c r="H6" s="32" t="str">
        <f t="shared" si="3"/>
        <v>岩手県　田野畑村</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21.59</v>
      </c>
      <c r="Q6" s="33">
        <f t="shared" si="3"/>
        <v>100</v>
      </c>
      <c r="R6" s="33">
        <f t="shared" si="3"/>
        <v>3560</v>
      </c>
      <c r="S6" s="33">
        <f t="shared" si="3"/>
        <v>3533</v>
      </c>
      <c r="T6" s="33">
        <f t="shared" si="3"/>
        <v>156.19</v>
      </c>
      <c r="U6" s="33">
        <f t="shared" si="3"/>
        <v>22.62</v>
      </c>
      <c r="V6" s="33">
        <f t="shared" si="3"/>
        <v>755</v>
      </c>
      <c r="W6" s="33">
        <f t="shared" si="3"/>
        <v>1.23</v>
      </c>
      <c r="X6" s="33">
        <f t="shared" si="3"/>
        <v>613.82000000000005</v>
      </c>
      <c r="Y6" s="34">
        <f>IF(Y7="",NA(),Y7)</f>
        <v>64.7</v>
      </c>
      <c r="Z6" s="34">
        <f t="shared" ref="Z6:AH6" si="4">IF(Z7="",NA(),Z7)</f>
        <v>59.35</v>
      </c>
      <c r="AA6" s="34">
        <f t="shared" si="4"/>
        <v>56.47</v>
      </c>
      <c r="AB6" s="34">
        <f t="shared" si="4"/>
        <v>96.33</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2696.69</v>
      </c>
      <c r="BG6" s="34">
        <f t="shared" ref="BG6:BO6" si="7">IF(BG7="",NA(),BG7)</f>
        <v>2198.92</v>
      </c>
      <c r="BH6" s="34">
        <f t="shared" si="7"/>
        <v>1297.5899999999999</v>
      </c>
      <c r="BI6" s="34">
        <f t="shared" si="7"/>
        <v>1372.26</v>
      </c>
      <c r="BJ6" s="34">
        <f t="shared" si="7"/>
        <v>1189.98</v>
      </c>
      <c r="BK6" s="34">
        <f t="shared" si="7"/>
        <v>817.63</v>
      </c>
      <c r="BL6" s="34">
        <f t="shared" si="7"/>
        <v>392.45</v>
      </c>
      <c r="BM6" s="34">
        <f t="shared" si="7"/>
        <v>310.04000000000002</v>
      </c>
      <c r="BN6" s="34">
        <f t="shared" si="7"/>
        <v>238.95</v>
      </c>
      <c r="BO6" s="34">
        <f t="shared" si="7"/>
        <v>169.47</v>
      </c>
      <c r="BP6" s="33" t="str">
        <f>IF(BP7="","",IF(BP7="-","【-】","【"&amp;SUBSTITUTE(TEXT(BP7,"#,##0.00"),"-","△")&amp;"】"))</f>
        <v>【920.42】</v>
      </c>
      <c r="BQ6" s="34">
        <f>IF(BQ7="",NA(),BQ7)</f>
        <v>57.38</v>
      </c>
      <c r="BR6" s="34">
        <f t="shared" ref="BR6:BZ6" si="8">IF(BR7="",NA(),BR7)</f>
        <v>59.73</v>
      </c>
      <c r="BS6" s="34">
        <f t="shared" si="8"/>
        <v>58.36</v>
      </c>
      <c r="BT6" s="34">
        <f t="shared" si="8"/>
        <v>53.94</v>
      </c>
      <c r="BU6" s="34">
        <f t="shared" si="8"/>
        <v>88.05</v>
      </c>
      <c r="BV6" s="34">
        <f t="shared" si="8"/>
        <v>46.31</v>
      </c>
      <c r="BW6" s="34">
        <f t="shared" si="8"/>
        <v>49.68</v>
      </c>
      <c r="BX6" s="34">
        <f t="shared" si="8"/>
        <v>45.36</v>
      </c>
      <c r="BY6" s="34">
        <f t="shared" si="8"/>
        <v>53.57</v>
      </c>
      <c r="BZ6" s="34">
        <f t="shared" si="8"/>
        <v>53.03</v>
      </c>
      <c r="CA6" s="33" t="str">
        <f>IF(CA7="","",IF(CA7="-","【-】","【"&amp;SUBSTITUTE(TEXT(CA7,"#,##0.00"),"-","△")&amp;"】"))</f>
        <v>【47.34】</v>
      </c>
      <c r="CB6" s="34">
        <f>IF(CB7="",NA(),CB7)</f>
        <v>330.17</v>
      </c>
      <c r="CC6" s="34">
        <f t="shared" ref="CC6:CK6" si="9">IF(CC7="",NA(),CC7)</f>
        <v>324.63</v>
      </c>
      <c r="CD6" s="34">
        <f t="shared" si="9"/>
        <v>328.63</v>
      </c>
      <c r="CE6" s="34">
        <f t="shared" si="9"/>
        <v>361.6</v>
      </c>
      <c r="CF6" s="34">
        <f t="shared" si="9"/>
        <v>219.82</v>
      </c>
      <c r="CG6" s="34">
        <f t="shared" si="9"/>
        <v>349.08</v>
      </c>
      <c r="CH6" s="34">
        <f t="shared" si="9"/>
        <v>347.95</v>
      </c>
      <c r="CI6" s="34">
        <f t="shared" si="9"/>
        <v>384.28</v>
      </c>
      <c r="CJ6" s="34">
        <f t="shared" si="9"/>
        <v>310.41000000000003</v>
      </c>
      <c r="CK6" s="34">
        <f t="shared" si="9"/>
        <v>301.77</v>
      </c>
      <c r="CL6" s="33" t="str">
        <f>IF(CL7="","",IF(CL7="-","【-】","【"&amp;SUBSTITUTE(TEXT(CL7,"#,##0.00"),"-","△")&amp;"】"))</f>
        <v>【360.30】</v>
      </c>
      <c r="CM6" s="34">
        <f>IF(CM7="",NA(),CM7)</f>
        <v>33.020000000000003</v>
      </c>
      <c r="CN6" s="34">
        <f t="shared" ref="CN6:CV6" si="10">IF(CN7="",NA(),CN7)</f>
        <v>27.31</v>
      </c>
      <c r="CO6" s="34">
        <f t="shared" si="10"/>
        <v>27.31</v>
      </c>
      <c r="CP6" s="34">
        <f t="shared" si="10"/>
        <v>28.33</v>
      </c>
      <c r="CQ6" s="34">
        <f t="shared" si="10"/>
        <v>28.33</v>
      </c>
      <c r="CR6" s="34">
        <f t="shared" si="10"/>
        <v>39.42</v>
      </c>
      <c r="CS6" s="34">
        <f t="shared" si="10"/>
        <v>38.36</v>
      </c>
      <c r="CT6" s="34">
        <f t="shared" si="10"/>
        <v>37.51</v>
      </c>
      <c r="CU6" s="34">
        <f t="shared" si="10"/>
        <v>39.9</v>
      </c>
      <c r="CV6" s="34">
        <f t="shared" si="10"/>
        <v>39.799999999999997</v>
      </c>
      <c r="CW6" s="33" t="str">
        <f>IF(CW7="","",IF(CW7="-","【-】","【"&amp;SUBSTITUTE(TEXT(CW7,"#,##0.00"),"-","△")&amp;"】"))</f>
        <v>【34.06】</v>
      </c>
      <c r="CX6" s="34">
        <f>IF(CX7="",NA(),CX7)</f>
        <v>47.21</v>
      </c>
      <c r="CY6" s="34">
        <f t="shared" ref="CY6:DG6" si="11">IF(CY7="",NA(),CY7)</f>
        <v>67.19</v>
      </c>
      <c r="CZ6" s="34">
        <f t="shared" si="11"/>
        <v>71.099999999999994</v>
      </c>
      <c r="DA6" s="34">
        <f t="shared" si="11"/>
        <v>73.099999999999994</v>
      </c>
      <c r="DB6" s="34">
        <f t="shared" si="11"/>
        <v>74.97</v>
      </c>
      <c r="DC6" s="34">
        <f t="shared" si="11"/>
        <v>82.97</v>
      </c>
      <c r="DD6" s="34">
        <f t="shared" si="11"/>
        <v>81.819999999999993</v>
      </c>
      <c r="DE6" s="34">
        <f t="shared" si="11"/>
        <v>81.63</v>
      </c>
      <c r="DF6" s="34">
        <f t="shared" si="11"/>
        <v>85.72</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3</v>
      </c>
      <c r="EI6" s="33">
        <f t="shared" si="14"/>
        <v>0</v>
      </c>
      <c r="EJ6" s="34">
        <f t="shared" si="14"/>
        <v>0.14000000000000001</v>
      </c>
      <c r="EK6" s="33">
        <f t="shared" si="14"/>
        <v>0</v>
      </c>
      <c r="EL6" s="33">
        <f t="shared" si="14"/>
        <v>0</v>
      </c>
      <c r="EM6" s="34">
        <f t="shared" si="14"/>
        <v>0.12</v>
      </c>
      <c r="EN6" s="33">
        <f t="shared" si="14"/>
        <v>0</v>
      </c>
      <c r="EO6" s="33" t="str">
        <f>IF(EO7="","",IF(EO7="-","【-】","【"&amp;SUBSTITUTE(TEXT(EO7,"#,##0.00"),"-","△")&amp;"】"))</f>
        <v>【0.01】</v>
      </c>
    </row>
    <row r="7" spans="1:145" s="35" customFormat="1" x14ac:dyDescent="0.15">
      <c r="A7" s="27"/>
      <c r="B7" s="36">
        <v>2017</v>
      </c>
      <c r="C7" s="36">
        <v>34843</v>
      </c>
      <c r="D7" s="36">
        <v>47</v>
      </c>
      <c r="E7" s="36">
        <v>17</v>
      </c>
      <c r="F7" s="36">
        <v>6</v>
      </c>
      <c r="G7" s="36">
        <v>0</v>
      </c>
      <c r="H7" s="36" t="s">
        <v>110</v>
      </c>
      <c r="I7" s="36" t="s">
        <v>111</v>
      </c>
      <c r="J7" s="36" t="s">
        <v>112</v>
      </c>
      <c r="K7" s="36" t="s">
        <v>113</v>
      </c>
      <c r="L7" s="36" t="s">
        <v>114</v>
      </c>
      <c r="M7" s="36" t="s">
        <v>115</v>
      </c>
      <c r="N7" s="37" t="s">
        <v>116</v>
      </c>
      <c r="O7" s="37" t="s">
        <v>117</v>
      </c>
      <c r="P7" s="37">
        <v>21.59</v>
      </c>
      <c r="Q7" s="37">
        <v>100</v>
      </c>
      <c r="R7" s="37">
        <v>3560</v>
      </c>
      <c r="S7" s="37">
        <v>3533</v>
      </c>
      <c r="T7" s="37">
        <v>156.19</v>
      </c>
      <c r="U7" s="37">
        <v>22.62</v>
      </c>
      <c r="V7" s="37">
        <v>755</v>
      </c>
      <c r="W7" s="37">
        <v>1.23</v>
      </c>
      <c r="X7" s="37">
        <v>613.82000000000005</v>
      </c>
      <c r="Y7" s="37">
        <v>64.7</v>
      </c>
      <c r="Z7" s="37">
        <v>59.35</v>
      </c>
      <c r="AA7" s="37">
        <v>56.47</v>
      </c>
      <c r="AB7" s="37">
        <v>96.33</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2696.69</v>
      </c>
      <c r="BG7" s="37">
        <v>2198.92</v>
      </c>
      <c r="BH7" s="37">
        <v>1297.5899999999999</v>
      </c>
      <c r="BI7" s="37">
        <v>1372.26</v>
      </c>
      <c r="BJ7" s="37">
        <v>1189.98</v>
      </c>
      <c r="BK7" s="37">
        <v>817.63</v>
      </c>
      <c r="BL7" s="37">
        <v>392.45</v>
      </c>
      <c r="BM7" s="37">
        <v>310.04000000000002</v>
      </c>
      <c r="BN7" s="37">
        <v>238.95</v>
      </c>
      <c r="BO7" s="37">
        <v>169.47</v>
      </c>
      <c r="BP7" s="37">
        <v>920.42</v>
      </c>
      <c r="BQ7" s="37">
        <v>57.38</v>
      </c>
      <c r="BR7" s="37">
        <v>59.73</v>
      </c>
      <c r="BS7" s="37">
        <v>58.36</v>
      </c>
      <c r="BT7" s="37">
        <v>53.94</v>
      </c>
      <c r="BU7" s="37">
        <v>88.05</v>
      </c>
      <c r="BV7" s="37">
        <v>46.31</v>
      </c>
      <c r="BW7" s="37">
        <v>49.68</v>
      </c>
      <c r="BX7" s="37">
        <v>45.36</v>
      </c>
      <c r="BY7" s="37">
        <v>53.57</v>
      </c>
      <c r="BZ7" s="37">
        <v>53.03</v>
      </c>
      <c r="CA7" s="37">
        <v>47.34</v>
      </c>
      <c r="CB7" s="37">
        <v>330.17</v>
      </c>
      <c r="CC7" s="37">
        <v>324.63</v>
      </c>
      <c r="CD7" s="37">
        <v>328.63</v>
      </c>
      <c r="CE7" s="37">
        <v>361.6</v>
      </c>
      <c r="CF7" s="37">
        <v>219.82</v>
      </c>
      <c r="CG7" s="37">
        <v>349.08</v>
      </c>
      <c r="CH7" s="37">
        <v>347.95</v>
      </c>
      <c r="CI7" s="37">
        <v>384.28</v>
      </c>
      <c r="CJ7" s="37">
        <v>310.41000000000003</v>
      </c>
      <c r="CK7" s="37">
        <v>301.77</v>
      </c>
      <c r="CL7" s="37">
        <v>360.3</v>
      </c>
      <c r="CM7" s="37">
        <v>33.020000000000003</v>
      </c>
      <c r="CN7" s="37">
        <v>27.31</v>
      </c>
      <c r="CO7" s="37">
        <v>27.31</v>
      </c>
      <c r="CP7" s="37">
        <v>28.33</v>
      </c>
      <c r="CQ7" s="37">
        <v>28.33</v>
      </c>
      <c r="CR7" s="37">
        <v>39.42</v>
      </c>
      <c r="CS7" s="37">
        <v>38.36</v>
      </c>
      <c r="CT7" s="37">
        <v>37.51</v>
      </c>
      <c r="CU7" s="37">
        <v>39.9</v>
      </c>
      <c r="CV7" s="37">
        <v>39.799999999999997</v>
      </c>
      <c r="CW7" s="37">
        <v>34.06</v>
      </c>
      <c r="CX7" s="37">
        <v>47.21</v>
      </c>
      <c r="CY7" s="37">
        <v>67.19</v>
      </c>
      <c r="CZ7" s="37">
        <v>71.099999999999994</v>
      </c>
      <c r="DA7" s="37">
        <v>73.099999999999994</v>
      </c>
      <c r="DB7" s="37">
        <v>74.97</v>
      </c>
      <c r="DC7" s="37">
        <v>82.97</v>
      </c>
      <c r="DD7" s="37">
        <v>81.819999999999993</v>
      </c>
      <c r="DE7" s="37">
        <v>81.63</v>
      </c>
      <c r="DF7" s="37">
        <v>85.72</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3</v>
      </c>
      <c r="EI7" s="37">
        <v>0</v>
      </c>
      <c r="EJ7" s="37">
        <v>0.14000000000000001</v>
      </c>
      <c r="EK7" s="37">
        <v>0</v>
      </c>
      <c r="EL7" s="37">
        <v>0</v>
      </c>
      <c r="EM7" s="37">
        <v>0.12</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大森 泉</cp:lastModifiedBy>
  <cp:lastPrinted>2019-01-29T23:48:42Z</cp:lastPrinted>
  <dcterms:created xsi:type="dcterms:W3CDTF">2018-12-03T09:32:41Z</dcterms:created>
  <dcterms:modified xsi:type="dcterms:W3CDTF">2019-01-30T00:20:37Z</dcterms:modified>
  <cp:category/>
</cp:coreProperties>
</file>