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d-sakamoto\Downloads\◇メール通知等\公営企業関係\H31\経営分析表について（20200124）\27田野畑村\回答用\"/>
    </mc:Choice>
  </mc:AlternateContent>
  <xr:revisionPtr revIDLastSave="0" documentId="13_ncr:1_{DED1F102-C780-4B06-A0B8-5B838354FFF8}" xr6:coauthVersionLast="43" xr6:coauthVersionMax="43" xr10:uidLastSave="{00000000-0000-0000-0000-000000000000}"/>
  <workbookProtection workbookAlgorithmName="SHA-512" workbookHashValue="qJD9b5NHsNgT911HI/W6LVXDur4NmGCnWFDdFWG53EwIR4/ToRm779eKjoWNJuqKbzT/tHmdPLxElvKBvCBlhw==" workbookSaltValue="NWSndUZ1W7A9bZuV8B5wyQ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BB10" i="4"/>
  <c r="AL10" i="4"/>
  <c r="I10" i="4"/>
  <c r="BB8" i="4"/>
  <c r="AT8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<sst xmlns="http://schemas.openxmlformats.org/spreadsheetml/2006/main" count="228" uniqueCount="113">
  <si>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</si>
  <si>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</si>
  <si>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</si>
  <si>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</si>
  <si>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</si>
  <si>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</si>
  <si>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</si>
  <si>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</si>
  <si>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</si>
  <si>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</si>
  <si>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</si>
  <si>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</si>
  <si>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</si>
  <si>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</si>
  <si>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</si>
  <si>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</si>
  <si>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</si>
  <si>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</si>
  <si>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</si>
  <si>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</si>
  <si>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</si>
  <si>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</si>
  <si>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</si>
  <si>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</si>
  <si>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</si>
  <si>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</si>
  <si>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</si>
  <si>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</si>
  <si>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</si>
  <si>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</si>
  <si>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</si>
  <si>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</si>
  <si>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</si>
  <si>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</si>
  <si>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</si>
  <si>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</si>
  <si>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</si>
  <si>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</si>
  <si>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</si>
  <si>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</si>
  <si>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</si>
  <si>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</si>
  <si>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</si>
  <si>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</si>
  <si>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</si>
  <si>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</si>
  <si>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</si>
  <si>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</si>
  <si>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</si>
  <si>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</si>
  <si>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</si>
  <si>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</si>
  <si>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</si>
  <si>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</si>
  <si>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</si>
  <si>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</si>
  <si>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</si>
  <si>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</si>
  <si>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</si>
  <si>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</si>
  <si>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</si>
  <si>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</si>
  <si>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</si>
  <si>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</si>
  <si>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</si>
  <si>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</si>
  <si>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</si>
  <si>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</si>
  <si>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</si>
  <si>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</si>
  <si>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</si>
  <si>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</si>
  <si>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</si>
  <si>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</si>
  <si>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</si>
  <si>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</si>
  <si>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</si>
  <si>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</si>
  <si>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</si>
  <si>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</si>
  <si>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</si>
  <si>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</si>
  <si>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</si>
  <si>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</si>
  <si>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</si>
  <si>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</si>
  <si>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</si>
  <si>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</si>
  <si>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</si>
  <si>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</si>
  <si>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</si>
  <si>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</si>
  <si>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</si>
  <si>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</si>
  <si>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</si>
  <si>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</si>
  <si>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</si>
  <si>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岩手県　田野畑村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</si>
  <si>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</si>
  <si>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</si>
  <si>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</si>
  <si>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</si>
  <si>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</si>
  <si>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</si>
  <si>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</si>
  <si>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</si>
  <si>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</si>
  <si>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</si>
  <si>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</si>
  <si>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</si>
  <si>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①収益的収支比率について
　分流式に要する費用の見直しにより比率が向上している。引き続き、可能な限り経営改善に努める。
④企業債残高対事業規模比率について
類似団体に比べて高い比率となっているが、事業概成を迎え数年が経過しており、今後しばらくは起債借入が無いことから、今後企業債残高は減っていく見込みである。
⑤経費回収率について
類似団体に比べて低い水準となっている。接続率の影響や、料金設定の兼ね合いにより抜本的な改善は困難だが、今後可能な限り経営改善に努める。
⑥汚水処理原価について
類似団体に比べて汚水処理原価が高い傾向にある。継続して効率的な業務遂行を図るが、職員も一人で他業務との兼務状態であり、これ以上のコストカットは見込めない状況にある。
⑦施設利用率について
接続人口が少ないため、低い数値となっている。
⑧水洗化率について
類似団体と同程度の水準まで向上しつつあり、継続して取組を行う必要がある。</t>
    <rPh sb="378" eb="380">
      <t>ルイジ</t>
    </rPh>
    <rPh sb="380" eb="382">
      <t>ダンタイ</t>
    </rPh>
    <rPh sb="383" eb="386">
      <t>ドウテイド</t>
    </rPh>
    <rPh sb="387" eb="389">
      <t>スイジュン</t>
    </rPh>
    <rPh sb="391" eb="393">
      <t>コウジョウ</t>
    </rPh>
    <phoneticPr fontId="4"/>
  </si>
  <si>
    <t>供用開始より間もないため、老朽化による現象は生じていないが、適期な管渠更新に努める。</t>
    <phoneticPr fontId="4"/>
  </si>
  <si>
    <t>　本村全体での過疎化が進んでおり、当該事業区域もその影響を大きく受けている。
　今後有収水量は、水洗化を促進することにより、増加する一方だが、行政人口の減少に比例して水洗化人口の減少、節水器具の普及に伴い大幅な増加は見込めない状況である。
　しかし、下水道は水環境を守るのに、今や不可欠な施設であることから、将来にわたり継続的に維持するために、適正な使用料収入の確保及び汚水処理費の削減に努め、経営の健全化を図る。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</si>
</sst>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1-4EBD-9A78-35183BA48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0.26</c:v>
                </c:pt>
                <c:pt idx="2">
                  <c:v>0.13</c:v>
                </c:pt>
                <c:pt idx="3">
                  <c:v>0.13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1-4EBD-9A78-35183BA48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16.8</c:v>
                </c:pt>
                <c:pt idx="1">
                  <c:v>15.8</c:v>
                </c:pt>
                <c:pt idx="2">
                  <c:v>15</c:v>
                </c:pt>
                <c:pt idx="3">
                  <c:v>14.6</c:v>
                </c:pt>
                <c:pt idx="4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9-4404-A8B2-60A1B9E4A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34.74</c:v>
                </c:pt>
                <c:pt idx="1">
                  <c:v>36.65</c:v>
                </c:pt>
                <c:pt idx="2">
                  <c:v>37.72</c:v>
                </c:pt>
                <c:pt idx="3">
                  <c:v>37.08</c:v>
                </c:pt>
                <c:pt idx="4">
                  <c:v>37.46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A9-4404-A8B2-60A1B9E4A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54.95</c:v>
                </c:pt>
                <c:pt idx="1">
                  <c:v>59.04</c:v>
                </c:pt>
                <c:pt idx="2">
                  <c:v>64.97</c:v>
                </c:pt>
                <c:pt idx="3">
                  <c:v>63.29</c:v>
                </c:pt>
                <c:pt idx="4">
                  <c:v>69.95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E-46B1-818A-EB68EF31B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68.83</c:v>
                </c:pt>
                <c:pt idx="2">
                  <c:v>68.459999999999994</c:v>
                </c:pt>
                <c:pt idx="3">
                  <c:v>67.22</c:v>
                </c:pt>
                <c:pt idx="4">
                  <c:v>67.459999999999994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E-46B1-818A-EB68EF31B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64.37</c:v>
                </c:pt>
                <c:pt idx="1">
                  <c:v>47.17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5-4ECA-A86E-BF26BA1EE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5-4ECA-A86E-BF26BA1EE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E-4454-9B8B-074A3A529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8E-4454-9B8B-074A3A529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B-45A1-9D2C-40ED672B4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B-45A1-9D2C-40ED672B4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F-4CAE-B380-A820963F0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9F-4CAE-B380-A820963F0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3-4AB4-9A52-856201473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3-4AB4-9A52-856201473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4841.59</c:v>
                </c:pt>
                <c:pt idx="1">
                  <c:v>4496.5200000000004</c:v>
                </c:pt>
                <c:pt idx="2">
                  <c:v>4499.18</c:v>
                </c:pt>
                <c:pt idx="3">
                  <c:v>4356.83</c:v>
                </c:pt>
                <c:pt idx="4">
                  <c:v>4118.33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F-4FE7-9218-E0BAC8C4B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1671.86</c:v>
                </c:pt>
                <c:pt idx="1">
                  <c:v>1673.47</c:v>
                </c:pt>
                <c:pt idx="2">
                  <c:v>1592.72</c:v>
                </c:pt>
                <c:pt idx="3">
                  <c:v>1223.96</c:v>
                </c:pt>
                <c:pt idx="4">
                  <c:v>1269.1500000000001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6F-4FE7-9218-E0BAC8C4B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33.82</c:v>
                </c:pt>
                <c:pt idx="1">
                  <c:v>26.86</c:v>
                </c:pt>
                <c:pt idx="2">
                  <c:v>34.35</c:v>
                </c:pt>
                <c:pt idx="3">
                  <c:v>55.76</c:v>
                </c:pt>
                <c:pt idx="4">
                  <c:v>61.97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704-A107-D4E7885F6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49.22</c:v>
                </c:pt>
                <c:pt idx="2">
                  <c:v>53.7</c:v>
                </c:pt>
                <c:pt idx="3">
                  <c:v>61.54</c:v>
                </c:pt>
                <c:pt idx="4">
                  <c:v>63.97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60-4704-A107-D4E7885F6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576.79</c:v>
                </c:pt>
                <c:pt idx="1">
                  <c:v>740.17</c:v>
                </c:pt>
                <c:pt idx="2">
                  <c:v>562.89</c:v>
                </c:pt>
                <c:pt idx="3">
                  <c:v>348.79</c:v>
                </c:pt>
                <c:pt idx="4">
                  <c:v>319.81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B-44AA-9590-C826F255F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320.36</c:v>
                </c:pt>
                <c:pt idx="1">
                  <c:v>332.02</c:v>
                </c:pt>
                <c:pt idx="2">
                  <c:v>300.35000000000002</c:v>
                </c:pt>
                <c:pt idx="3">
                  <c:v>267.86</c:v>
                </c:pt>
                <c:pt idx="4">
                  <c:v>256.82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4B-44AA-9590-C826F255F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>
      <selection activeCell="R12" sqref="R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岩手県　田野畑村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D3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3430</v>
      </c>
      <c r="AM8" s="50"/>
      <c r="AN8" s="50"/>
      <c r="AO8" s="50"/>
      <c r="AP8" s="50"/>
      <c r="AQ8" s="50"/>
      <c r="AR8" s="50"/>
      <c r="AS8" s="50"/>
      <c r="AT8" s="45">
        <f>データ!T6</f>
        <v>156.19</v>
      </c>
      <c r="AU8" s="45"/>
      <c r="AV8" s="45"/>
      <c r="AW8" s="45"/>
      <c r="AX8" s="45"/>
      <c r="AY8" s="45"/>
      <c r="AZ8" s="45"/>
      <c r="BA8" s="45"/>
      <c r="BB8" s="45">
        <f>データ!U6</f>
        <v>21.96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12.58</v>
      </c>
      <c r="Q10" s="45"/>
      <c r="R10" s="45"/>
      <c r="S10" s="45"/>
      <c r="T10" s="45"/>
      <c r="U10" s="45"/>
      <c r="V10" s="45"/>
      <c r="W10" s="45">
        <f>データ!Q6</f>
        <v>99.17</v>
      </c>
      <c r="X10" s="45"/>
      <c r="Y10" s="45"/>
      <c r="Z10" s="45"/>
      <c r="AA10" s="45"/>
      <c r="AB10" s="45"/>
      <c r="AC10" s="45"/>
      <c r="AD10" s="50">
        <f>データ!R6</f>
        <v>3560</v>
      </c>
      <c r="AE10" s="50"/>
      <c r="AF10" s="50"/>
      <c r="AG10" s="50"/>
      <c r="AH10" s="50"/>
      <c r="AI10" s="50"/>
      <c r="AJ10" s="50"/>
      <c r="AK10" s="2"/>
      <c r="AL10" s="50">
        <f>データ!V6</f>
        <v>426</v>
      </c>
      <c r="AM10" s="50"/>
      <c r="AN10" s="50"/>
      <c r="AO10" s="50"/>
      <c r="AP10" s="50"/>
      <c r="AQ10" s="50"/>
      <c r="AR10" s="50"/>
      <c r="AS10" s="50"/>
      <c r="AT10" s="45">
        <f>データ!W6</f>
        <v>0.32</v>
      </c>
      <c r="AU10" s="45"/>
      <c r="AV10" s="45"/>
      <c r="AW10" s="45"/>
      <c r="AX10" s="45"/>
      <c r="AY10" s="45"/>
      <c r="AZ10" s="45"/>
      <c r="BA10" s="45"/>
      <c r="BB10" s="45">
        <f>データ!X6</f>
        <v>1331.25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110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112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43</v>
      </c>
      <c r="N86" s="26" t="s">
        <v>43</v>
      </c>
      <c r="O86" s="26" t="str">
        <f>データ!EO6</f>
        <v>【0.12】</v>
      </c>
    </row>
  </sheetData>
  <sheetProtection algorithmName="SHA-512" hashValue="bc/p36fhKn7IhtN5BqdV3d7Us/BDZ8u6u8cun+o4j/cEiq0YcxOGisCqLXer8CUltnWCZvJdqS1YQVmABZEICg==" saltValue="/Ybdz9bdz+ZDZLUHSk8Hj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34843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岩手県　田野畑村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12.58</v>
      </c>
      <c r="Q6" s="34">
        <f t="shared" si="3"/>
        <v>99.17</v>
      </c>
      <c r="R6" s="34">
        <f t="shared" si="3"/>
        <v>3560</v>
      </c>
      <c r="S6" s="34">
        <f t="shared" si="3"/>
        <v>3430</v>
      </c>
      <c r="T6" s="34">
        <f t="shared" si="3"/>
        <v>156.19</v>
      </c>
      <c r="U6" s="34">
        <f t="shared" si="3"/>
        <v>21.96</v>
      </c>
      <c r="V6" s="34">
        <f t="shared" si="3"/>
        <v>426</v>
      </c>
      <c r="W6" s="34">
        <f t="shared" si="3"/>
        <v>0.32</v>
      </c>
      <c r="X6" s="34">
        <f t="shared" si="3"/>
        <v>1331.25</v>
      </c>
      <c r="Y6" s="35">
        <f>IF(Y7="",NA(),Y7)</f>
        <v>64.37</v>
      </c>
      <c r="Z6" s="35">
        <f t="shared" ref="Z6:AH6" si="4">IF(Z7="",NA(),Z7)</f>
        <v>47.17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4841.59</v>
      </c>
      <c r="BG6" s="35">
        <f t="shared" ref="BG6:BO6" si="7">IF(BG7="",NA(),BG7)</f>
        <v>4496.5200000000004</v>
      </c>
      <c r="BH6" s="35">
        <f t="shared" si="7"/>
        <v>4499.18</v>
      </c>
      <c r="BI6" s="35">
        <f t="shared" si="7"/>
        <v>4356.83</v>
      </c>
      <c r="BJ6" s="35">
        <f t="shared" si="7"/>
        <v>4118.33</v>
      </c>
      <c r="BK6" s="35">
        <f t="shared" si="7"/>
        <v>1671.86</v>
      </c>
      <c r="BL6" s="35">
        <f t="shared" si="7"/>
        <v>1673.47</v>
      </c>
      <c r="BM6" s="35">
        <f t="shared" si="7"/>
        <v>1592.72</v>
      </c>
      <c r="BN6" s="35">
        <f t="shared" si="7"/>
        <v>1223.96</v>
      </c>
      <c r="BO6" s="35">
        <f t="shared" si="7"/>
        <v>1269.1500000000001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33.82</v>
      </c>
      <c r="BR6" s="35">
        <f t="shared" ref="BR6:BZ6" si="8">IF(BR7="",NA(),BR7)</f>
        <v>26.86</v>
      </c>
      <c r="BS6" s="35">
        <f t="shared" si="8"/>
        <v>34.35</v>
      </c>
      <c r="BT6" s="35">
        <f t="shared" si="8"/>
        <v>55.76</v>
      </c>
      <c r="BU6" s="35">
        <f t="shared" si="8"/>
        <v>61.97</v>
      </c>
      <c r="BV6" s="35">
        <f t="shared" si="8"/>
        <v>50.54</v>
      </c>
      <c r="BW6" s="35">
        <f t="shared" si="8"/>
        <v>49.22</v>
      </c>
      <c r="BX6" s="35">
        <f t="shared" si="8"/>
        <v>53.7</v>
      </c>
      <c r="BY6" s="35">
        <f t="shared" si="8"/>
        <v>61.54</v>
      </c>
      <c r="BZ6" s="35">
        <f t="shared" si="8"/>
        <v>63.97</v>
      </c>
      <c r="CA6" s="34" t="str">
        <f>IF(CA7="","",IF(CA7="-","【-】","【"&amp;SUBSTITUTE(TEXT(CA7,"#,##0.00"),"-","△")&amp;"】"))</f>
        <v>【74.48】</v>
      </c>
      <c r="CB6" s="35">
        <f>IF(CB7="",NA(),CB7)</f>
        <v>576.79</v>
      </c>
      <c r="CC6" s="35">
        <f t="shared" ref="CC6:CK6" si="9">IF(CC7="",NA(),CC7)</f>
        <v>740.17</v>
      </c>
      <c r="CD6" s="35">
        <f t="shared" si="9"/>
        <v>562.89</v>
      </c>
      <c r="CE6" s="35">
        <f t="shared" si="9"/>
        <v>348.79</v>
      </c>
      <c r="CF6" s="35">
        <f t="shared" si="9"/>
        <v>319.81</v>
      </c>
      <c r="CG6" s="35">
        <f t="shared" si="9"/>
        <v>320.36</v>
      </c>
      <c r="CH6" s="35">
        <f t="shared" si="9"/>
        <v>332.02</v>
      </c>
      <c r="CI6" s="35">
        <f t="shared" si="9"/>
        <v>300.35000000000002</v>
      </c>
      <c r="CJ6" s="35">
        <f t="shared" si="9"/>
        <v>267.86</v>
      </c>
      <c r="CK6" s="35">
        <f t="shared" si="9"/>
        <v>256.82</v>
      </c>
      <c r="CL6" s="34" t="str">
        <f>IF(CL7="","",IF(CL7="-","【-】","【"&amp;SUBSTITUTE(TEXT(CL7,"#,##0.00"),"-","△")&amp;"】"))</f>
        <v>【219.46】</v>
      </c>
      <c r="CM6" s="35">
        <f>IF(CM7="",NA(),CM7)</f>
        <v>16.8</v>
      </c>
      <c r="CN6" s="35">
        <f t="shared" ref="CN6:CV6" si="10">IF(CN7="",NA(),CN7)</f>
        <v>15.8</v>
      </c>
      <c r="CO6" s="35">
        <f t="shared" si="10"/>
        <v>15</v>
      </c>
      <c r="CP6" s="35">
        <f t="shared" si="10"/>
        <v>14.6</v>
      </c>
      <c r="CQ6" s="35">
        <f t="shared" si="10"/>
        <v>14.4</v>
      </c>
      <c r="CR6" s="35">
        <f t="shared" si="10"/>
        <v>34.74</v>
      </c>
      <c r="CS6" s="35">
        <f t="shared" si="10"/>
        <v>36.65</v>
      </c>
      <c r="CT6" s="35">
        <f t="shared" si="10"/>
        <v>37.72</v>
      </c>
      <c r="CU6" s="35">
        <f t="shared" si="10"/>
        <v>37.08</v>
      </c>
      <c r="CV6" s="35">
        <f t="shared" si="10"/>
        <v>37.46</v>
      </c>
      <c r="CW6" s="34" t="str">
        <f>IF(CW7="","",IF(CW7="-","【-】","【"&amp;SUBSTITUTE(TEXT(CW7,"#,##0.00"),"-","△")&amp;"】"))</f>
        <v>【42.82】</v>
      </c>
      <c r="CX6" s="35">
        <f>IF(CX7="",NA(),CX7)</f>
        <v>54.95</v>
      </c>
      <c r="CY6" s="35">
        <f t="shared" ref="CY6:DG6" si="11">IF(CY7="",NA(),CY7)</f>
        <v>59.04</v>
      </c>
      <c r="CZ6" s="35">
        <f t="shared" si="11"/>
        <v>64.97</v>
      </c>
      <c r="DA6" s="35">
        <f t="shared" si="11"/>
        <v>63.29</v>
      </c>
      <c r="DB6" s="35">
        <f t="shared" si="11"/>
        <v>69.95</v>
      </c>
      <c r="DC6" s="35">
        <f t="shared" si="11"/>
        <v>70.14</v>
      </c>
      <c r="DD6" s="35">
        <f t="shared" si="11"/>
        <v>68.83</v>
      </c>
      <c r="DE6" s="35">
        <f t="shared" si="11"/>
        <v>68.459999999999994</v>
      </c>
      <c r="DF6" s="35">
        <f t="shared" si="11"/>
        <v>67.22</v>
      </c>
      <c r="DG6" s="35">
        <f t="shared" si="11"/>
        <v>67.459999999999994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0.08</v>
      </c>
      <c r="EK6" s="35">
        <f t="shared" si="14"/>
        <v>0.26</v>
      </c>
      <c r="EL6" s="35">
        <f t="shared" si="14"/>
        <v>0.13</v>
      </c>
      <c r="EM6" s="35">
        <f t="shared" si="14"/>
        <v>0.13</v>
      </c>
      <c r="EN6" s="35">
        <f t="shared" si="14"/>
        <v>0.09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34843</v>
      </c>
      <c r="D7" s="37">
        <v>47</v>
      </c>
      <c r="E7" s="37">
        <v>17</v>
      </c>
      <c r="F7" s="37">
        <v>4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12.58</v>
      </c>
      <c r="Q7" s="38">
        <v>99.17</v>
      </c>
      <c r="R7" s="38">
        <v>3560</v>
      </c>
      <c r="S7" s="38">
        <v>3430</v>
      </c>
      <c r="T7" s="38">
        <v>156.19</v>
      </c>
      <c r="U7" s="38">
        <v>21.96</v>
      </c>
      <c r="V7" s="38">
        <v>426</v>
      </c>
      <c r="W7" s="38">
        <v>0.32</v>
      </c>
      <c r="X7" s="38">
        <v>1331.25</v>
      </c>
      <c r="Y7" s="38">
        <v>64.37</v>
      </c>
      <c r="Z7" s="38">
        <v>47.17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4841.59</v>
      </c>
      <c r="BG7" s="38">
        <v>4496.5200000000004</v>
      </c>
      <c r="BH7" s="38">
        <v>4499.18</v>
      </c>
      <c r="BI7" s="38">
        <v>4356.83</v>
      </c>
      <c r="BJ7" s="38">
        <v>4118.33</v>
      </c>
      <c r="BK7" s="38">
        <v>1671.86</v>
      </c>
      <c r="BL7" s="38">
        <v>1673.47</v>
      </c>
      <c r="BM7" s="38">
        <v>1592.72</v>
      </c>
      <c r="BN7" s="38">
        <v>1223.96</v>
      </c>
      <c r="BO7" s="38">
        <v>1269.1500000000001</v>
      </c>
      <c r="BP7" s="38">
        <v>1209.4000000000001</v>
      </c>
      <c r="BQ7" s="38">
        <v>33.82</v>
      </c>
      <c r="BR7" s="38">
        <v>26.86</v>
      </c>
      <c r="BS7" s="38">
        <v>34.35</v>
      </c>
      <c r="BT7" s="38">
        <v>55.76</v>
      </c>
      <c r="BU7" s="38">
        <v>61.97</v>
      </c>
      <c r="BV7" s="38">
        <v>50.54</v>
      </c>
      <c r="BW7" s="38">
        <v>49.22</v>
      </c>
      <c r="BX7" s="38">
        <v>53.7</v>
      </c>
      <c r="BY7" s="38">
        <v>61.54</v>
      </c>
      <c r="BZ7" s="38">
        <v>63.97</v>
      </c>
      <c r="CA7" s="38">
        <v>74.48</v>
      </c>
      <c r="CB7" s="38">
        <v>576.79</v>
      </c>
      <c r="CC7" s="38">
        <v>740.17</v>
      </c>
      <c r="CD7" s="38">
        <v>562.89</v>
      </c>
      <c r="CE7" s="38">
        <v>348.79</v>
      </c>
      <c r="CF7" s="38">
        <v>319.81</v>
      </c>
      <c r="CG7" s="38">
        <v>320.36</v>
      </c>
      <c r="CH7" s="38">
        <v>332.02</v>
      </c>
      <c r="CI7" s="38">
        <v>300.35000000000002</v>
      </c>
      <c r="CJ7" s="38">
        <v>267.86</v>
      </c>
      <c r="CK7" s="38">
        <v>256.82</v>
      </c>
      <c r="CL7" s="38">
        <v>219.46</v>
      </c>
      <c r="CM7" s="38">
        <v>16.8</v>
      </c>
      <c r="CN7" s="38">
        <v>15.8</v>
      </c>
      <c r="CO7" s="38">
        <v>15</v>
      </c>
      <c r="CP7" s="38">
        <v>14.6</v>
      </c>
      <c r="CQ7" s="38">
        <v>14.4</v>
      </c>
      <c r="CR7" s="38">
        <v>34.74</v>
      </c>
      <c r="CS7" s="38">
        <v>36.65</v>
      </c>
      <c r="CT7" s="38">
        <v>37.72</v>
      </c>
      <c r="CU7" s="38">
        <v>37.08</v>
      </c>
      <c r="CV7" s="38">
        <v>37.46</v>
      </c>
      <c r="CW7" s="38">
        <v>42.82</v>
      </c>
      <c r="CX7" s="38">
        <v>54.95</v>
      </c>
      <c r="CY7" s="38">
        <v>59.04</v>
      </c>
      <c r="CZ7" s="38">
        <v>64.97</v>
      </c>
      <c r="DA7" s="38">
        <v>63.29</v>
      </c>
      <c r="DB7" s="38">
        <v>69.95</v>
      </c>
      <c r="DC7" s="38">
        <v>70.14</v>
      </c>
      <c r="DD7" s="38">
        <v>68.83</v>
      </c>
      <c r="DE7" s="38">
        <v>68.459999999999994</v>
      </c>
      <c r="DF7" s="38">
        <v>67.22</v>
      </c>
      <c r="DG7" s="38">
        <v>67.459999999999994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0.08</v>
      </c>
      <c r="EK7" s="38">
        <v>0.26</v>
      </c>
      <c r="EL7" s="38">
        <v>0.13</v>
      </c>
      <c r="EM7" s="38">
        <v>0.13</v>
      </c>
      <c r="EN7" s="38">
        <v>0.09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坂本 大</cp:lastModifiedBy>
  <cp:lastPrinted>2020-01-22T06:28:22Z</cp:lastPrinted>
  <dcterms:created xsi:type="dcterms:W3CDTF">2019-12-05T05:10:09Z</dcterms:created>
  <dcterms:modified xsi:type="dcterms:W3CDTF">2020-01-22T06:30:15Z</dcterms:modified>
  <cp:category/>
</cp:coreProperties>
</file>