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d-sakamoto\Downloads\◇メール通知等\公営企業関係\R02\報告用\"/>
    </mc:Choice>
  </mc:AlternateContent>
  <xr:revisionPtr revIDLastSave="0" documentId="8_{B75E26B9-4832-43FA-95CF-9DD356254F9F}" xr6:coauthVersionLast="43" xr6:coauthVersionMax="43" xr10:uidLastSave="{00000000-0000-0000-0000-000000000000}"/>
  <workbookProtection workbookAlgorithmName="SHA-512" workbookHashValue="t+yBA+8ySUIye6TUP/Q2ZN0G30KjyMUdqYz6smEwaE2i8LV3KtUJmtIU1hsYa1KNJqZwDpAgsmonb+U9ZA8jMQ==" workbookSaltValue="ci7rjwiL9HPNGp5r5iH2Pw==" workbookSpinCount="100000" lockStructure="1"/>
  <bookViews>
    <workbookView xWindow="-120" yWindow="-120" windowWidth="29040" windowHeight="1644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AL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<sst xmlns="http://schemas.openxmlformats.org/spreadsheetml/2006/main" count="236" uniqueCount="119">
  <si>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</si>
  <si>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</si>
  <si>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</si>
  <si>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</si>
  <si>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</si>
  <si>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</si>
  <si>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</si>
  <si>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</si>
  <si>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</si>
  <si>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</si>
  <si>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</si>
  <si>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</si>
  <si>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</si>
  <si>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</si>
  <si>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</si>
  <si>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</si>
  <si>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</si>
  <si>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</si>
  <si>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</si>
  <si>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</si>
  <si>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</si>
  <si>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</si>
  <si>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</si>
  <si>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</si>
  <si>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</si>
  <si>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</si>
  <si>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</si>
  <si>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</si>
  <si>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</si>
  <si>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</si>
  <si>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</si>
  <si>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</si>
  <si>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</si>
  <si>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</si>
  <si>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</si>
  <si>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</si>
  <si>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</si>
  <si>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</si>
  <si>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</si>
  <si>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</si>
  <si>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</si>
  <si>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</si>
  <si>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</si>
  <si>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</si>
  <si>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</si>
  <si>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</si>
  <si>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</si>
  <si>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</si>
  <si>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</si>
  <si>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</si>
  <si>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</si>
  <si>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</si>
  <si>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</si>
  <si>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</si>
  <si>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</si>
  <si>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</si>
  <si>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</si>
  <si>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</si>
  <si>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</si>
  <si>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</si>
  <si>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</si>
  <si>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</si>
  <si>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</si>
  <si>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</si>
  <si>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</si>
  <si>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</si>
  <si>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</si>
  <si>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</si>
  <si>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</si>
  <si>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</si>
  <si>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</si>
  <si>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</si>
  <si>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</si>
  <si>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</si>
  <si>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</si>
  <si>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</si>
  <si>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</si>
  <si>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</si>
  <si>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</si>
  <si>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</si>
  <si>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</si>
  <si>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</si>
  <si>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</si>
  <si>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</si>
  <si>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</si>
  <si>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</si>
  <si>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</si>
  <si>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</si>
  <si>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</si>
  <si>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</si>
  <si>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</si>
  <si>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</si>
  <si>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</si>
  <si>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</si>
  <si>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</si>
  <si>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</si>
  <si>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</si>
  <si>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</si>
  <si>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</si>
  <si>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</si>
  <si>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</si>
  <si>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</si>
  <si>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</si>
  <si>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</si>
  <si>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</si>
  <si>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</si>
  <si>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</si>
  <si>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</si>
  <si>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</si>
  <si>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</si>
  <si>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</si>
  <si>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</si>
  <si>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</si>
  <si>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</si>
  <si>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</si>
  <si>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</si>
  <si>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供用開始より間もないため、老朽化による現象は生じていないが、適期な管渠更新に努める。</t>
    <phoneticPr fontId="4"/>
  </si>
  <si>
    <t>　本村全体での過疎化が進んでおり、当該事業区域もその影響を大きく受けている。
　今後有収水量は、水洗化を促進することにより、増加する一方だが、行政人口の減少に比例して水洗化人口の減少、節水器具の普及に伴い大幅な増加は見込めない状況である。
　しかし、下水道は水環境を守るのに、今や不可欠な施設であることから、将来にわたり継続的に維持するために、適正な使用料収入の確保及び汚水処理費の削減に努め、経営の健全化を図る。</t>
    <phoneticPr fontId="4"/>
  </si>
  <si>
    <r>
      <t xml:space="preserve">①収益的収支比率について
　昨年度に引き続き、適正な繰入金等の財源確保に努め、可能な限り経営改善に努める。
④企業債残高対事業規模比率について
類似団体に比べて高い比率となっているが、事業概成を迎え数年が経過しており、今後しばらくは起債借入が無いことから、今後企業債残高は減っていく見込みである。
⑤経費回収率について
</t>
    </r>
    <r>
      <rPr>
        <sz val="11"/>
        <color rgb="FFFF0000"/>
        <rFont val="ＭＳ ゴシック"/>
        <family val="3"/>
        <charset val="128"/>
      </rPr>
      <t>61％程度と低い水準である。</t>
    </r>
    <r>
      <rPr>
        <sz val="11"/>
        <color theme="1"/>
        <rFont val="ＭＳ ゴシック"/>
        <family val="3"/>
        <charset val="128"/>
      </rPr>
      <t>接続率の影響や、料金設定の兼ね合いにより抜本的な改善は困難だが、今後可能な限り経営改善に努める。
⑥汚水処理原価について
類似団体に比べて汚水処理原価が高い傾向にある。継続して効率的な業務遂行を図るが、職員も一人で他業務との兼務状態であり、これ以上のコストカットは見込めない状況にある。
⑦施設利用率について
接続人口が少ないため、低い数値となっている。
⑧水洗化率について
類似団体と同程度の水準まで向上しつつあり、継続して取組を行う必要がある。</t>
    </r>
    <rPh sb="14" eb="17">
      <t>サクネンド</t>
    </rPh>
    <rPh sb="23" eb="25">
      <t>テキセイ</t>
    </rPh>
    <rPh sb="26" eb="28">
      <t>クリイレ</t>
    </rPh>
    <rPh sb="28" eb="29">
      <t>キン</t>
    </rPh>
    <rPh sb="29" eb="30">
      <t>ナド</t>
    </rPh>
    <rPh sb="31" eb="33">
      <t>ザイゲン</t>
    </rPh>
    <rPh sb="33" eb="35">
      <t>カクホ</t>
    </rPh>
    <rPh sb="36" eb="37">
      <t>ツト</t>
    </rPh>
    <rPh sb="165" eb="167">
      <t>テイド</t>
    </rPh>
    <rPh sb="168" eb="169">
      <t>ヒク</t>
    </rPh>
    <rPh sb="170" eb="172">
      <t>スイジュン</t>
    </rPh>
    <rPh sb="367" eb="369">
      <t>ルイジ</t>
    </rPh>
    <rPh sb="369" eb="371">
      <t>ダンタイ</t>
    </rPh>
    <rPh sb="372" eb="375">
      <t>ドウテイド</t>
    </rPh>
    <rPh sb="376" eb="378">
      <t>スイジュン</t>
    </rPh>
    <rPh sb="380" eb="382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</si>
</sst>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A-4208-B8C3-9F5DD92E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A-4208-B8C3-9F5DD92E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15.8</c:v>
                </c:pt>
                <c:pt idx="1">
                  <c:v>15</c:v>
                </c:pt>
                <c:pt idx="2">
                  <c:v>14.6</c:v>
                </c:pt>
                <c:pt idx="3">
                  <c:v>14.4</c:v>
                </c:pt>
                <c:pt idx="4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8-4610-BCAC-C66BEB75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37.08</c:v>
                </c:pt>
                <c:pt idx="3">
                  <c:v>37.46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8-4610-BCAC-C66BEB75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59.04</c:v>
                </c:pt>
                <c:pt idx="1">
                  <c:v>64.97</c:v>
                </c:pt>
                <c:pt idx="2">
                  <c:v>63.29</c:v>
                </c:pt>
                <c:pt idx="3">
                  <c:v>69.95</c:v>
                </c:pt>
                <c:pt idx="4">
                  <c:v>73.239999999999995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C-49B1-8066-76A2CCBA8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67.22</c:v>
                </c:pt>
                <c:pt idx="3">
                  <c:v>67.459999999999994</c:v>
                </c:pt>
                <c:pt idx="4">
                  <c:v>67.37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C-49B1-8066-76A2CCBA8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47.17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8-4095-B10F-96DF98DC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8-4095-B10F-96DF98DC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7E1-B6A8-95EC6903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2-47E1-B6A8-95EC6903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7-4C1A-BCC6-90CCA0A37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7-4C1A-BCC6-90CCA0A37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C-41D2-BC2A-3D613E5D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FC-41D2-BC2A-3D613E5D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F-47FE-8579-CA9CB81FA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F-47FE-8579-CA9CB81FA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4496.5200000000004</c:v>
                </c:pt>
                <c:pt idx="1">
                  <c:v>4499.18</c:v>
                </c:pt>
                <c:pt idx="2">
                  <c:v>4356.83</c:v>
                </c:pt>
                <c:pt idx="3">
                  <c:v>4118.33</c:v>
                </c:pt>
                <c:pt idx="4">
                  <c:v>3897.97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4-4E7B-B914-27AACEDD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1223.96</c:v>
                </c:pt>
                <c:pt idx="3">
                  <c:v>1269.1500000000001</c:v>
                </c:pt>
                <c:pt idx="4">
                  <c:v>1087.96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4-4E7B-B914-27AACEDD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26.86</c:v>
                </c:pt>
                <c:pt idx="1">
                  <c:v>34.35</c:v>
                </c:pt>
                <c:pt idx="2">
                  <c:v>55.76</c:v>
                </c:pt>
                <c:pt idx="3">
                  <c:v>61.97</c:v>
                </c:pt>
                <c:pt idx="4">
                  <c:v>61.12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5-4C1D-BF2A-E371DC29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61.54</c:v>
                </c:pt>
                <c:pt idx="3">
                  <c:v>63.97</c:v>
                </c:pt>
                <c:pt idx="4">
                  <c:v>59.67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5-4C1D-BF2A-E371DC291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740.17</c:v>
                </c:pt>
                <c:pt idx="1">
                  <c:v>562.89</c:v>
                </c:pt>
                <c:pt idx="2">
                  <c:v>348.79</c:v>
                </c:pt>
                <c:pt idx="3">
                  <c:v>319.81</c:v>
                </c:pt>
                <c:pt idx="4">
                  <c:v>326.67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F-4F99-BCB8-4B7694DA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267.86</c:v>
                </c:pt>
                <c:pt idx="3">
                  <c:v>256.82</c:v>
                </c:pt>
                <c:pt idx="4">
                  <c:v>270.60000000000002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F-4F99-BCB8-4B7694DA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M15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岩手県　田野畑村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3313</v>
      </c>
      <c r="AM8" s="51"/>
      <c r="AN8" s="51"/>
      <c r="AO8" s="51"/>
      <c r="AP8" s="51"/>
      <c r="AQ8" s="51"/>
      <c r="AR8" s="51"/>
      <c r="AS8" s="51"/>
      <c r="AT8" s="46">
        <f>データ!T6</f>
        <v>156.19</v>
      </c>
      <c r="AU8" s="46"/>
      <c r="AV8" s="46"/>
      <c r="AW8" s="46"/>
      <c r="AX8" s="46"/>
      <c r="AY8" s="46"/>
      <c r="AZ8" s="46"/>
      <c r="BA8" s="46"/>
      <c r="BB8" s="46">
        <f>データ!U6</f>
        <v>21.21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12.59</v>
      </c>
      <c r="Q10" s="46"/>
      <c r="R10" s="46"/>
      <c r="S10" s="46"/>
      <c r="T10" s="46"/>
      <c r="U10" s="46"/>
      <c r="V10" s="46"/>
      <c r="W10" s="46">
        <f>データ!Q6</f>
        <v>97.69</v>
      </c>
      <c r="X10" s="46"/>
      <c r="Y10" s="46"/>
      <c r="Z10" s="46"/>
      <c r="AA10" s="46"/>
      <c r="AB10" s="46"/>
      <c r="AC10" s="46"/>
      <c r="AD10" s="51">
        <f>データ!R6</f>
        <v>3630</v>
      </c>
      <c r="AE10" s="51"/>
      <c r="AF10" s="51"/>
      <c r="AG10" s="51"/>
      <c r="AH10" s="51"/>
      <c r="AI10" s="51"/>
      <c r="AJ10" s="51"/>
      <c r="AK10" s="2"/>
      <c r="AL10" s="51">
        <f>データ!V6</f>
        <v>411</v>
      </c>
      <c r="AM10" s="51"/>
      <c r="AN10" s="51"/>
      <c r="AO10" s="51"/>
      <c r="AP10" s="51"/>
      <c r="AQ10" s="51"/>
      <c r="AR10" s="51"/>
      <c r="AS10" s="51"/>
      <c r="AT10" s="46">
        <f>データ!W6</f>
        <v>0.32</v>
      </c>
      <c r="AU10" s="46"/>
      <c r="AV10" s="46"/>
      <c r="AW10" s="46"/>
      <c r="AX10" s="46"/>
      <c r="AY10" s="46"/>
      <c r="AZ10" s="46"/>
      <c r="BA10" s="46"/>
      <c r="BB10" s="46">
        <f>データ!X6</f>
        <v>1284.3800000000001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W7nVczrSB15Y670QDmcGDeNIxrM8a9lOWJPUiFNXyDlmy7JHAkqaZ/vQmPvpBnIu6cD6HgSqk0Gj9CuQmU+RKQ==" saltValue="rz/uOpQEJ7IGBVaoNsSe7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34843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岩手県　田野畑村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12.59</v>
      </c>
      <c r="Q6" s="34">
        <f t="shared" si="3"/>
        <v>97.69</v>
      </c>
      <c r="R6" s="34">
        <f t="shared" si="3"/>
        <v>3630</v>
      </c>
      <c r="S6" s="34">
        <f t="shared" si="3"/>
        <v>3313</v>
      </c>
      <c r="T6" s="34">
        <f t="shared" si="3"/>
        <v>156.19</v>
      </c>
      <c r="U6" s="34">
        <f t="shared" si="3"/>
        <v>21.21</v>
      </c>
      <c r="V6" s="34">
        <f t="shared" si="3"/>
        <v>411</v>
      </c>
      <c r="W6" s="34">
        <f t="shared" si="3"/>
        <v>0.32</v>
      </c>
      <c r="X6" s="34">
        <f t="shared" si="3"/>
        <v>1284.3800000000001</v>
      </c>
      <c r="Y6" s="35">
        <f>IF(Y7="",NA(),Y7)</f>
        <v>47.17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4496.5200000000004</v>
      </c>
      <c r="BG6" s="35">
        <f t="shared" ref="BG6:BO6" si="7">IF(BG7="",NA(),BG7)</f>
        <v>4499.18</v>
      </c>
      <c r="BH6" s="35">
        <f t="shared" si="7"/>
        <v>4356.83</v>
      </c>
      <c r="BI6" s="35">
        <f t="shared" si="7"/>
        <v>4118.33</v>
      </c>
      <c r="BJ6" s="35">
        <f t="shared" si="7"/>
        <v>3897.97</v>
      </c>
      <c r="BK6" s="35">
        <f t="shared" si="7"/>
        <v>1673.47</v>
      </c>
      <c r="BL6" s="35">
        <f t="shared" si="7"/>
        <v>1592.72</v>
      </c>
      <c r="BM6" s="35">
        <f t="shared" si="7"/>
        <v>1223.96</v>
      </c>
      <c r="BN6" s="35">
        <f t="shared" si="7"/>
        <v>1269.1500000000001</v>
      </c>
      <c r="BO6" s="35">
        <f t="shared" si="7"/>
        <v>1087.96</v>
      </c>
      <c r="BP6" s="34" t="str">
        <f>IF(BP7="","",IF(BP7="-","【-】","【"&amp;SUBSTITUTE(TEXT(BP7,"#,##0.00"),"-","△")&amp;"】"))</f>
        <v>【1,218.70】</v>
      </c>
      <c r="BQ6" s="35">
        <f>IF(BQ7="",NA(),BQ7)</f>
        <v>26.86</v>
      </c>
      <c r="BR6" s="35">
        <f t="shared" ref="BR6:BZ6" si="8">IF(BR7="",NA(),BR7)</f>
        <v>34.35</v>
      </c>
      <c r="BS6" s="35">
        <f t="shared" si="8"/>
        <v>55.76</v>
      </c>
      <c r="BT6" s="35">
        <f t="shared" si="8"/>
        <v>61.97</v>
      </c>
      <c r="BU6" s="35">
        <f t="shared" si="8"/>
        <v>61.12</v>
      </c>
      <c r="BV6" s="35">
        <f t="shared" si="8"/>
        <v>49.22</v>
      </c>
      <c r="BW6" s="35">
        <f t="shared" si="8"/>
        <v>53.7</v>
      </c>
      <c r="BX6" s="35">
        <f t="shared" si="8"/>
        <v>61.54</v>
      </c>
      <c r="BY6" s="35">
        <f t="shared" si="8"/>
        <v>63.97</v>
      </c>
      <c r="BZ6" s="35">
        <f t="shared" si="8"/>
        <v>59.67</v>
      </c>
      <c r="CA6" s="34" t="str">
        <f>IF(CA7="","",IF(CA7="-","【-】","【"&amp;SUBSTITUTE(TEXT(CA7,"#,##0.00"),"-","△")&amp;"】"))</f>
        <v>【74.17】</v>
      </c>
      <c r="CB6" s="35">
        <f>IF(CB7="",NA(),CB7)</f>
        <v>740.17</v>
      </c>
      <c r="CC6" s="35">
        <f t="shared" ref="CC6:CK6" si="9">IF(CC7="",NA(),CC7)</f>
        <v>562.89</v>
      </c>
      <c r="CD6" s="35">
        <f t="shared" si="9"/>
        <v>348.79</v>
      </c>
      <c r="CE6" s="35">
        <f t="shared" si="9"/>
        <v>319.81</v>
      </c>
      <c r="CF6" s="35">
        <f t="shared" si="9"/>
        <v>326.67</v>
      </c>
      <c r="CG6" s="35">
        <f t="shared" si="9"/>
        <v>332.02</v>
      </c>
      <c r="CH6" s="35">
        <f t="shared" si="9"/>
        <v>300.35000000000002</v>
      </c>
      <c r="CI6" s="35">
        <f t="shared" si="9"/>
        <v>267.86</v>
      </c>
      <c r="CJ6" s="35">
        <f t="shared" si="9"/>
        <v>256.82</v>
      </c>
      <c r="CK6" s="35">
        <f t="shared" si="9"/>
        <v>270.60000000000002</v>
      </c>
      <c r="CL6" s="34" t="str">
        <f>IF(CL7="","",IF(CL7="-","【-】","【"&amp;SUBSTITUTE(TEXT(CL7,"#,##0.00"),"-","△")&amp;"】"))</f>
        <v>【218.56】</v>
      </c>
      <c r="CM6" s="35">
        <f>IF(CM7="",NA(),CM7)</f>
        <v>15.8</v>
      </c>
      <c r="CN6" s="35">
        <f t="shared" ref="CN6:CV6" si="10">IF(CN7="",NA(),CN7)</f>
        <v>15</v>
      </c>
      <c r="CO6" s="35">
        <f t="shared" si="10"/>
        <v>14.6</v>
      </c>
      <c r="CP6" s="35">
        <f t="shared" si="10"/>
        <v>14.4</v>
      </c>
      <c r="CQ6" s="35">
        <f t="shared" si="10"/>
        <v>14.6</v>
      </c>
      <c r="CR6" s="35">
        <f t="shared" si="10"/>
        <v>36.65</v>
      </c>
      <c r="CS6" s="35">
        <f t="shared" si="10"/>
        <v>37.72</v>
      </c>
      <c r="CT6" s="35">
        <f t="shared" si="10"/>
        <v>37.08</v>
      </c>
      <c r="CU6" s="35">
        <f t="shared" si="10"/>
        <v>37.46</v>
      </c>
      <c r="CV6" s="35">
        <f t="shared" si="10"/>
        <v>37.65</v>
      </c>
      <c r="CW6" s="34" t="str">
        <f>IF(CW7="","",IF(CW7="-","【-】","【"&amp;SUBSTITUTE(TEXT(CW7,"#,##0.00"),"-","△")&amp;"】"))</f>
        <v>【42.86】</v>
      </c>
      <c r="CX6" s="35">
        <f>IF(CX7="",NA(),CX7)</f>
        <v>59.04</v>
      </c>
      <c r="CY6" s="35">
        <f t="shared" ref="CY6:DG6" si="11">IF(CY7="",NA(),CY7)</f>
        <v>64.97</v>
      </c>
      <c r="CZ6" s="35">
        <f t="shared" si="11"/>
        <v>63.29</v>
      </c>
      <c r="DA6" s="35">
        <f t="shared" si="11"/>
        <v>69.95</v>
      </c>
      <c r="DB6" s="35">
        <f t="shared" si="11"/>
        <v>73.239999999999995</v>
      </c>
      <c r="DC6" s="35">
        <f t="shared" si="11"/>
        <v>68.83</v>
      </c>
      <c r="DD6" s="35">
        <f t="shared" si="11"/>
        <v>68.459999999999994</v>
      </c>
      <c r="DE6" s="35">
        <f t="shared" si="11"/>
        <v>67.22</v>
      </c>
      <c r="DF6" s="35">
        <f t="shared" si="11"/>
        <v>67.459999999999994</v>
      </c>
      <c r="DG6" s="35">
        <f t="shared" si="11"/>
        <v>67.37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0.13</v>
      </c>
      <c r="EM6" s="35">
        <f t="shared" si="14"/>
        <v>0.09</v>
      </c>
      <c r="EN6" s="35">
        <f t="shared" si="14"/>
        <v>0.06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34843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12.59</v>
      </c>
      <c r="Q7" s="38">
        <v>97.69</v>
      </c>
      <c r="R7" s="38">
        <v>3630</v>
      </c>
      <c r="S7" s="38">
        <v>3313</v>
      </c>
      <c r="T7" s="38">
        <v>156.19</v>
      </c>
      <c r="U7" s="38">
        <v>21.21</v>
      </c>
      <c r="V7" s="38">
        <v>411</v>
      </c>
      <c r="W7" s="38">
        <v>0.32</v>
      </c>
      <c r="X7" s="38">
        <v>1284.3800000000001</v>
      </c>
      <c r="Y7" s="38">
        <v>47.17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4496.5200000000004</v>
      </c>
      <c r="BG7" s="38">
        <v>4499.18</v>
      </c>
      <c r="BH7" s="38">
        <v>4356.83</v>
      </c>
      <c r="BI7" s="38">
        <v>4118.33</v>
      </c>
      <c r="BJ7" s="38">
        <v>3897.97</v>
      </c>
      <c r="BK7" s="38">
        <v>1673.47</v>
      </c>
      <c r="BL7" s="38">
        <v>1592.72</v>
      </c>
      <c r="BM7" s="38">
        <v>1223.96</v>
      </c>
      <c r="BN7" s="38">
        <v>1269.1500000000001</v>
      </c>
      <c r="BO7" s="38">
        <v>1087.96</v>
      </c>
      <c r="BP7" s="38">
        <v>1218.7</v>
      </c>
      <c r="BQ7" s="38">
        <v>26.86</v>
      </c>
      <c r="BR7" s="38">
        <v>34.35</v>
      </c>
      <c r="BS7" s="38">
        <v>55.76</v>
      </c>
      <c r="BT7" s="38">
        <v>61.97</v>
      </c>
      <c r="BU7" s="38">
        <v>61.12</v>
      </c>
      <c r="BV7" s="38">
        <v>49.22</v>
      </c>
      <c r="BW7" s="38">
        <v>53.7</v>
      </c>
      <c r="BX7" s="38">
        <v>61.54</v>
      </c>
      <c r="BY7" s="38">
        <v>63.97</v>
      </c>
      <c r="BZ7" s="38">
        <v>59.67</v>
      </c>
      <c r="CA7" s="38">
        <v>74.17</v>
      </c>
      <c r="CB7" s="38">
        <v>740.17</v>
      </c>
      <c r="CC7" s="38">
        <v>562.89</v>
      </c>
      <c r="CD7" s="38">
        <v>348.79</v>
      </c>
      <c r="CE7" s="38">
        <v>319.81</v>
      </c>
      <c r="CF7" s="38">
        <v>326.67</v>
      </c>
      <c r="CG7" s="38">
        <v>332.02</v>
      </c>
      <c r="CH7" s="38">
        <v>300.35000000000002</v>
      </c>
      <c r="CI7" s="38">
        <v>267.86</v>
      </c>
      <c r="CJ7" s="38">
        <v>256.82</v>
      </c>
      <c r="CK7" s="38">
        <v>270.60000000000002</v>
      </c>
      <c r="CL7" s="38">
        <v>218.56</v>
      </c>
      <c r="CM7" s="38">
        <v>15.8</v>
      </c>
      <c r="CN7" s="38">
        <v>15</v>
      </c>
      <c r="CO7" s="38">
        <v>14.6</v>
      </c>
      <c r="CP7" s="38">
        <v>14.4</v>
      </c>
      <c r="CQ7" s="38">
        <v>14.6</v>
      </c>
      <c r="CR7" s="38">
        <v>36.65</v>
      </c>
      <c r="CS7" s="38">
        <v>37.72</v>
      </c>
      <c r="CT7" s="38">
        <v>37.08</v>
      </c>
      <c r="CU7" s="38">
        <v>37.46</v>
      </c>
      <c r="CV7" s="38">
        <v>37.65</v>
      </c>
      <c r="CW7" s="38">
        <v>42.86</v>
      </c>
      <c r="CX7" s="38">
        <v>59.04</v>
      </c>
      <c r="CY7" s="38">
        <v>64.97</v>
      </c>
      <c r="CZ7" s="38">
        <v>63.29</v>
      </c>
      <c r="DA7" s="38">
        <v>69.95</v>
      </c>
      <c r="DB7" s="38">
        <v>73.239999999999995</v>
      </c>
      <c r="DC7" s="38">
        <v>68.83</v>
      </c>
      <c r="DD7" s="38">
        <v>68.459999999999994</v>
      </c>
      <c r="DE7" s="38">
        <v>67.22</v>
      </c>
      <c r="DF7" s="38">
        <v>67.459999999999994</v>
      </c>
      <c r="DG7" s="38">
        <v>67.37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0.13</v>
      </c>
      <c r="EM7" s="38">
        <v>0.09</v>
      </c>
      <c r="EN7" s="38">
        <v>0.06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坂本 大</cp:lastModifiedBy>
  <cp:lastPrinted>2021-01-27T01:27:22Z</cp:lastPrinted>
  <dcterms:created xsi:type="dcterms:W3CDTF">2020-12-04T02:52:36Z</dcterms:created>
  <dcterms:modified xsi:type="dcterms:W3CDTF">2021-02-11T23:37:23Z</dcterms:modified>
  <cp:category/>
</cp:coreProperties>
</file>