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81.52\市町村課nas\05　地方債\11 地方公営企業\26 経営比較分析表\R2\06_市町村等回答\27_田野畑村\"/>
    </mc:Choice>
  </mc:AlternateContent>
  <workbookProtection workbookAlgorithmName="SHA-512" workbookHashValue="XXm3xie0iSVhF7fzzZStA+AqFH0Q5IGxiCf3djxGu/Qgvj+vmce2bRzNX0OnAtg3auQZpfQFCcJ3dpYq7zuWgg==" workbookSaltValue="OLkB5MZ/TsPqdFvf4qAFcQ==" workbookSpinCount="100000" lockStructure="1"/>
  <bookViews>
    <workbookView xWindow="0" yWindow="0" windowWidth="28800" windowHeight="12315"/>
  </bookViews>
  <sheets>
    <sheet name="法非適用_水道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O85" i="4" s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AT8" i="4" s="1"/>
  <c r="R6" i="5"/>
  <c r="AL8" i="4" s="1"/>
  <c r="Q6" i="5"/>
  <c r="P6" i="5"/>
  <c r="P10" i="4" s="1"/>
  <c r="O6" i="5"/>
  <c r="I10" i="4" s="1"/>
  <c r="N6" i="5"/>
  <c r="M6" i="5"/>
  <c r="AD8" i="4" s="1"/>
  <c r="L6" i="5"/>
  <c r="W8" i="4" s="1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5" i="4"/>
  <c r="K85" i="4"/>
  <c r="J85" i="4"/>
  <c r="BB10" i="4"/>
  <c r="AT10" i="4"/>
  <c r="AL10" i="4"/>
  <c r="W10" i="4"/>
  <c r="B10" i="4"/>
  <c r="BB8" i="4"/>
  <c r="P8" i="4"/>
  <c r="I8" i="4"/>
  <c r="B8" i="4"/>
  <c r="B6" i="4"/>
</calcChain>
</file>

<file path=xl/sharedStrings.xml><?xml version="1.0" encoding="utf-8"?>
<sst xmlns="http://schemas.openxmlformats.org/spreadsheetml/2006/main" count="233" uniqueCount="118">
  <si>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</si>
  <si>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</si>
  <si>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</si>
  <si>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</si>
  <si>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</si>
  <si>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</si>
  <si>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</si>
  <si>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</si>
  <si>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</si>
  <si>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</si>
  <si>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</si>
  <si>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</si>
  <si>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</si>
  <si>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</si>
  <si>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</si>
  <si>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</si>
  <si>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</si>
  <si>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</si>
  <si>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</si>
  <si>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</si>
  <si>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</si>
  <si>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</si>
  <si>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</si>
  <si>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</si>
  <si>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</si>
  <si>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</si>
  <si>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</si>
  <si>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</si>
  <si>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</si>
  <si>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</si>
  <si>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</si>
  <si>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</si>
  <si>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</si>
  <si>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</si>
  <si>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</si>
  <si>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</si>
  <si>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</si>
  <si>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</si>
  <si>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</si>
  <si>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</si>
  <si>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</si>
  <si>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</si>
  <si>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</si>
  <si>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</si>
  <si>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</si>
  <si>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</si>
  <si>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</si>
  <si>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</si>
  <si>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</si>
  <si>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</si>
  <si>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</si>
  <si>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</si>
  <si>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</si>
  <si>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</si>
  <si>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</si>
  <si>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</si>
  <si>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</si>
  <si>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</si>
  <si>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</si>
  <si>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</si>
  <si>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</si>
  <si>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</si>
  <si>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</si>
  <si>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</si>
  <si>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</si>
  <si>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</si>
  <si>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</si>
  <si>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</si>
  <si>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</si>
  <si>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</si>
  <si>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</si>
  <si>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</si>
  <si>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</si>
  <si>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</si>
  <si>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</si>
  <si>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</si>
  <si>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</si>
  <si>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</si>
  <si>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</si>
  <si>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</si>
  <si>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</si>
  <si>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</si>
  <si>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</si>
  <si>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</si>
  <si>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</si>
  <si>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</si>
  <si>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</si>
  <si>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</si>
  <si>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</si>
  <si>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</si>
  <si>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</si>
  <si>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</si>
  <si>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</si>
  <si>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</si>
  <si>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</si>
  <si>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</si>
  <si>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岩手県　田野畑村</t>
  </si>
  <si>
    <t>法非適用</t>
  </si>
  <si>
    <t>水道事業</t>
  </si>
  <si>
    <t>簡易水道事業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</si>
  <si>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</si>
  <si>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</si>
  <si>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</si>
  <si>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</si>
  <si>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</si>
  <si>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</si>
  <si>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</si>
  <si>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</si>
  <si>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</si>
  <si>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</si>
  <si>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</si>
  <si>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</si>
  <si>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</si>
  <si>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</si>
  <si>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</si>
  <si>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管路更新率は導水管・配水管等の整備工事を行っているため、類似団体の平均より大幅に高い率となっている。
　管路は古いものが多く、更新時期を迎えている状況であることから、今後も管路更新を計画的に進めていきたい。</t>
    <phoneticPr fontId="4"/>
  </si>
  <si>
    <t>　当簡易水道は、収益的収支比率は類似団体の平均より高い状況で、企業債残高対給水収益比率は類似団体の平均より低く、料金回収率も類似団体の平均より高く、いずれも平均より良い状況にある。給水原価は地方債償還金の増加により、当年度は高くなっている。収益的収支比率はほぼ100％に近い状況である。
　また、施設利用率は平均より低いが、小規模施設で、利用量の変動に対応しているもので、現状で問題がない。有収率は平均より低くなっていることから、漏水等の修繕を行っていくとともに、計画的に管路更新に努めていきたい。</t>
    <rPh sb="95" eb="98">
      <t>チホウサイ</t>
    </rPh>
    <rPh sb="98" eb="101">
      <t>ショウカンキン</t>
    </rPh>
    <rPh sb="135" eb="136">
      <t>チカ</t>
    </rPh>
    <rPh sb="137" eb="139">
      <t>ジョウキョウ</t>
    </rPh>
    <phoneticPr fontId="4"/>
  </si>
  <si>
    <t>　当簡易水道は、有収率が低いことから、漏水等の修繕、計画的な管路更新により、有収率の向上を図るとともに、給水料金等の見直し等も考慮の上、経営の安定化を図っていきたい。
　また、令和元年度に策定した経営戦略に基づき、中長期的な経営の安定化も図っていきたい。
　さらに、野田村・普代村と合同で法適化に向けた支援事業を実施したことから、今後とも県・近隣市町村との情報共有を活発に行いたい。</t>
    <rPh sb="94" eb="96">
      <t>サクテイ</t>
    </rPh>
    <rPh sb="103" eb="104">
      <t>モト</t>
    </rPh>
    <rPh sb="107" eb="111">
      <t>チュウチョウキテキ</t>
    </rPh>
    <rPh sb="112" eb="114">
      <t>ケイエイ</t>
    </rPh>
    <rPh sb="115" eb="118">
      <t>アンテイカ</t>
    </rPh>
    <rPh sb="144" eb="145">
      <t>ホウ</t>
    </rPh>
    <rPh sb="145" eb="146">
      <t>テキ</t>
    </rPh>
    <rPh sb="146" eb="147">
      <t>カ</t>
    </rPh>
    <rPh sb="148" eb="149">
      <t>ム</t>
    </rPh>
    <rPh sb="151" eb="153">
      <t>シエン</t>
    </rPh>
    <rPh sb="153" eb="155">
      <t>ジギョウ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</si>
</sst>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1.1000000000000001</c:v>
                </c:pt>
                <c:pt idx="2">
                  <c:v>0.44</c:v>
                </c:pt>
                <c:pt idx="3">
                  <c:v>1.91</c:v>
                </c:pt>
                <c:pt idx="4">
                  <c:v>3.86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AD-4021-ABAB-0547BC364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0.65</c:v>
                </c:pt>
                <c:pt idx="1">
                  <c:v>0.53</c:v>
                </c:pt>
                <c:pt idx="2">
                  <c:v>0.72</c:v>
                </c:pt>
                <c:pt idx="3">
                  <c:v>0.53</c:v>
                </c:pt>
                <c:pt idx="4">
                  <c:v>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AD-4021-ABAB-0547BC364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43.36</c:v>
                </c:pt>
                <c:pt idx="1">
                  <c:v>39.44</c:v>
                </c:pt>
                <c:pt idx="2">
                  <c:v>39.450000000000003</c:v>
                </c:pt>
                <c:pt idx="3">
                  <c:v>42</c:v>
                </c:pt>
                <c:pt idx="4">
                  <c:v>38.5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8E-4FF5-87D8-0593E41D6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57.29</c:v>
                </c:pt>
                <c:pt idx="1">
                  <c:v>55.9</c:v>
                </c:pt>
                <c:pt idx="2">
                  <c:v>57.3</c:v>
                </c:pt>
                <c:pt idx="3">
                  <c:v>56.76</c:v>
                </c:pt>
                <c:pt idx="4">
                  <c:v>56.04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8E-4FF5-87D8-0593E41D6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60.47</c:v>
                </c:pt>
                <c:pt idx="1">
                  <c:v>67.2</c:v>
                </c:pt>
                <c:pt idx="2">
                  <c:v>67.67</c:v>
                </c:pt>
                <c:pt idx="3">
                  <c:v>61.71</c:v>
                </c:pt>
                <c:pt idx="4">
                  <c:v>63.04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88-4695-BB5B-2DA6A65DB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73.69</c:v>
                </c:pt>
                <c:pt idx="1">
                  <c:v>73.28</c:v>
                </c:pt>
                <c:pt idx="2">
                  <c:v>72.42</c:v>
                </c:pt>
                <c:pt idx="3">
                  <c:v>73.069999999999993</c:v>
                </c:pt>
                <c:pt idx="4">
                  <c:v>72.78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88-4695-BB5B-2DA6A65DB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86.29</c:v>
                </c:pt>
                <c:pt idx="1">
                  <c:v>102.49</c:v>
                </c:pt>
                <c:pt idx="2">
                  <c:v>87.72</c:v>
                </c:pt>
                <c:pt idx="3">
                  <c:v>85.17</c:v>
                </c:pt>
                <c:pt idx="4">
                  <c:v>99.53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16-4F47-B3B5-FF74E6CF1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76.27</c:v>
                </c:pt>
                <c:pt idx="1">
                  <c:v>77.56</c:v>
                </c:pt>
                <c:pt idx="2">
                  <c:v>78.510000000000005</c:v>
                </c:pt>
                <c:pt idx="3">
                  <c:v>77.91</c:v>
                </c:pt>
                <c:pt idx="4">
                  <c:v>79.099999999999994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16-4F47-B3B5-FF74E6CF1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55-414C-B088-3BE46AD03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55-414C-B088-3BE46AD03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09-4FE4-909E-372EF91B7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09-4FE4-909E-372EF91B7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8D-446D-932A-BE2A97948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8D-446D-932A-BE2A97948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0E-4AE4-934A-9A4D08DB3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0E-4AE4-934A-9A4D08DB3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550.53</c:v>
                </c:pt>
                <c:pt idx="1">
                  <c:v>630.76</c:v>
                </c:pt>
                <c:pt idx="2">
                  <c:v>632.30999999999995</c:v>
                </c:pt>
                <c:pt idx="3">
                  <c:v>695</c:v>
                </c:pt>
                <c:pt idx="4">
                  <c:v>869.74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66-4399-9DC8-E5FB4BA34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1134.67</c:v>
                </c:pt>
                <c:pt idx="1">
                  <c:v>1144.79</c:v>
                </c:pt>
                <c:pt idx="2">
                  <c:v>1061.58</c:v>
                </c:pt>
                <c:pt idx="3">
                  <c:v>1007.7</c:v>
                </c:pt>
                <c:pt idx="4">
                  <c:v>1018.52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66-4399-9DC8-E5FB4BA34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73.86</c:v>
                </c:pt>
                <c:pt idx="1">
                  <c:v>75.52</c:v>
                </c:pt>
                <c:pt idx="2">
                  <c:v>70.23</c:v>
                </c:pt>
                <c:pt idx="3">
                  <c:v>77.05</c:v>
                </c:pt>
                <c:pt idx="4">
                  <c:v>70.989999999999995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1-4080-9E9D-45BE80C68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40.6</c:v>
                </c:pt>
                <c:pt idx="1">
                  <c:v>56.04</c:v>
                </c:pt>
                <c:pt idx="2">
                  <c:v>58.52</c:v>
                </c:pt>
                <c:pt idx="3">
                  <c:v>59.22</c:v>
                </c:pt>
                <c:pt idx="4">
                  <c:v>58.79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B1-4080-9E9D-45BE80C68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304.89</c:v>
                </c:pt>
                <c:pt idx="1">
                  <c:v>297.31</c:v>
                </c:pt>
                <c:pt idx="2">
                  <c:v>320.74</c:v>
                </c:pt>
                <c:pt idx="3">
                  <c:v>295.62</c:v>
                </c:pt>
                <c:pt idx="4">
                  <c:v>328.82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51-4D9D-B3FE-2FA27D6F6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440.03</c:v>
                </c:pt>
                <c:pt idx="1">
                  <c:v>304.35000000000002</c:v>
                </c:pt>
                <c:pt idx="2">
                  <c:v>296.3</c:v>
                </c:pt>
                <c:pt idx="3">
                  <c:v>292.89999999999998</c:v>
                </c:pt>
                <c:pt idx="4">
                  <c:v>298.25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51-4D9D-B3FE-2FA27D6F6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【1,084.05】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【300.47】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80" zoomScaleNormal="80" workbookViewId="0">
      <selection activeCell="AX6" sqref="AX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</row>
    <row r="3" spans="1:78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</row>
    <row r="4" spans="1:78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1" t="str">
        <f>データ!H6</f>
        <v>岩手県　田野畑村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8" t="s">
        <v>1</v>
      </c>
      <c r="C7" s="78"/>
      <c r="D7" s="78"/>
      <c r="E7" s="78"/>
      <c r="F7" s="78"/>
      <c r="G7" s="78"/>
      <c r="H7" s="78"/>
      <c r="I7" s="78" t="s">
        <v>2</v>
      </c>
      <c r="J7" s="78"/>
      <c r="K7" s="78"/>
      <c r="L7" s="78"/>
      <c r="M7" s="78"/>
      <c r="N7" s="78"/>
      <c r="O7" s="78"/>
      <c r="P7" s="78" t="s">
        <v>3</v>
      </c>
      <c r="Q7" s="78"/>
      <c r="R7" s="78"/>
      <c r="S7" s="78"/>
      <c r="T7" s="78"/>
      <c r="U7" s="78"/>
      <c r="V7" s="78"/>
      <c r="W7" s="78" t="s">
        <v>4</v>
      </c>
      <c r="X7" s="78"/>
      <c r="Y7" s="78"/>
      <c r="Z7" s="78"/>
      <c r="AA7" s="78"/>
      <c r="AB7" s="78"/>
      <c r="AC7" s="78"/>
      <c r="AD7" s="78" t="s">
        <v>5</v>
      </c>
      <c r="AE7" s="78"/>
      <c r="AF7" s="78"/>
      <c r="AG7" s="78"/>
      <c r="AH7" s="78"/>
      <c r="AI7" s="78"/>
      <c r="AJ7" s="78"/>
      <c r="AK7" s="2"/>
      <c r="AL7" s="78" t="s">
        <v>6</v>
      </c>
      <c r="AM7" s="78"/>
      <c r="AN7" s="78"/>
      <c r="AO7" s="78"/>
      <c r="AP7" s="78"/>
      <c r="AQ7" s="78"/>
      <c r="AR7" s="78"/>
      <c r="AS7" s="78"/>
      <c r="AT7" s="78" t="s">
        <v>7</v>
      </c>
      <c r="AU7" s="78"/>
      <c r="AV7" s="78"/>
      <c r="AW7" s="78"/>
      <c r="AX7" s="78"/>
      <c r="AY7" s="78"/>
      <c r="AZ7" s="78"/>
      <c r="BA7" s="78"/>
      <c r="BB7" s="78" t="s">
        <v>8</v>
      </c>
      <c r="BC7" s="78"/>
      <c r="BD7" s="78"/>
      <c r="BE7" s="78"/>
      <c r="BF7" s="78"/>
      <c r="BG7" s="78"/>
      <c r="BH7" s="78"/>
      <c r="BI7" s="78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9" t="str">
        <f>データ!$I$6</f>
        <v>法非適用</v>
      </c>
      <c r="C8" s="79"/>
      <c r="D8" s="79"/>
      <c r="E8" s="79"/>
      <c r="F8" s="79"/>
      <c r="G8" s="79"/>
      <c r="H8" s="79"/>
      <c r="I8" s="79" t="str">
        <f>データ!$J$6</f>
        <v>水道事業</v>
      </c>
      <c r="J8" s="79"/>
      <c r="K8" s="79"/>
      <c r="L8" s="79"/>
      <c r="M8" s="79"/>
      <c r="N8" s="79"/>
      <c r="O8" s="79"/>
      <c r="P8" s="79" t="str">
        <f>データ!$K$6</f>
        <v>簡易水道事業</v>
      </c>
      <c r="Q8" s="79"/>
      <c r="R8" s="79"/>
      <c r="S8" s="79"/>
      <c r="T8" s="79"/>
      <c r="U8" s="79"/>
      <c r="V8" s="79"/>
      <c r="W8" s="79" t="str">
        <f>データ!$L$6</f>
        <v>D3</v>
      </c>
      <c r="X8" s="79"/>
      <c r="Y8" s="79"/>
      <c r="Z8" s="79"/>
      <c r="AA8" s="79"/>
      <c r="AB8" s="79"/>
      <c r="AC8" s="79"/>
      <c r="AD8" s="79" t="str">
        <f>データ!$M$6</f>
        <v>非設置</v>
      </c>
      <c r="AE8" s="79"/>
      <c r="AF8" s="79"/>
      <c r="AG8" s="79"/>
      <c r="AH8" s="79"/>
      <c r="AI8" s="79"/>
      <c r="AJ8" s="79"/>
      <c r="AK8" s="2"/>
      <c r="AL8" s="73">
        <f>データ!$R$6</f>
        <v>3313</v>
      </c>
      <c r="AM8" s="73"/>
      <c r="AN8" s="73"/>
      <c r="AO8" s="73"/>
      <c r="AP8" s="73"/>
      <c r="AQ8" s="73"/>
      <c r="AR8" s="73"/>
      <c r="AS8" s="73"/>
      <c r="AT8" s="72">
        <f>データ!$S$6</f>
        <v>156.19</v>
      </c>
      <c r="AU8" s="72"/>
      <c r="AV8" s="72"/>
      <c r="AW8" s="72"/>
      <c r="AX8" s="72"/>
      <c r="AY8" s="72"/>
      <c r="AZ8" s="72"/>
      <c r="BA8" s="72"/>
      <c r="BB8" s="72">
        <f>データ!$T$6</f>
        <v>21.21</v>
      </c>
      <c r="BC8" s="72"/>
      <c r="BD8" s="72"/>
      <c r="BE8" s="72"/>
      <c r="BF8" s="72"/>
      <c r="BG8" s="72"/>
      <c r="BH8" s="72"/>
      <c r="BI8" s="72"/>
      <c r="BJ8" s="3"/>
      <c r="BK8" s="3"/>
      <c r="BL8" s="76" t="s">
        <v>10</v>
      </c>
      <c r="BM8" s="7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78" t="s">
        <v>12</v>
      </c>
      <c r="C9" s="78"/>
      <c r="D9" s="78"/>
      <c r="E9" s="78"/>
      <c r="F9" s="78"/>
      <c r="G9" s="78"/>
      <c r="H9" s="78"/>
      <c r="I9" s="78" t="s">
        <v>13</v>
      </c>
      <c r="J9" s="78"/>
      <c r="K9" s="78"/>
      <c r="L9" s="78"/>
      <c r="M9" s="78"/>
      <c r="N9" s="78"/>
      <c r="O9" s="78"/>
      <c r="P9" s="78" t="s">
        <v>14</v>
      </c>
      <c r="Q9" s="78"/>
      <c r="R9" s="78"/>
      <c r="S9" s="78"/>
      <c r="T9" s="78"/>
      <c r="U9" s="78"/>
      <c r="V9" s="78"/>
      <c r="W9" s="78" t="s">
        <v>15</v>
      </c>
      <c r="X9" s="78"/>
      <c r="Y9" s="78"/>
      <c r="Z9" s="78"/>
      <c r="AA9" s="78"/>
      <c r="AB9" s="78"/>
      <c r="AC9" s="78"/>
      <c r="AD9" s="2"/>
      <c r="AE9" s="2"/>
      <c r="AF9" s="2"/>
      <c r="AG9" s="2"/>
      <c r="AH9" s="3"/>
      <c r="AI9" s="2"/>
      <c r="AJ9" s="2"/>
      <c r="AK9" s="2"/>
      <c r="AL9" s="78" t="s">
        <v>16</v>
      </c>
      <c r="AM9" s="78"/>
      <c r="AN9" s="78"/>
      <c r="AO9" s="78"/>
      <c r="AP9" s="78"/>
      <c r="AQ9" s="78"/>
      <c r="AR9" s="78"/>
      <c r="AS9" s="78"/>
      <c r="AT9" s="78" t="s">
        <v>17</v>
      </c>
      <c r="AU9" s="78"/>
      <c r="AV9" s="78"/>
      <c r="AW9" s="78"/>
      <c r="AX9" s="78"/>
      <c r="AY9" s="78"/>
      <c r="AZ9" s="78"/>
      <c r="BA9" s="78"/>
      <c r="BB9" s="78" t="s">
        <v>18</v>
      </c>
      <c r="BC9" s="78"/>
      <c r="BD9" s="78"/>
      <c r="BE9" s="78"/>
      <c r="BF9" s="78"/>
      <c r="BG9" s="78"/>
      <c r="BH9" s="78"/>
      <c r="BI9" s="78"/>
      <c r="BJ9" s="3"/>
      <c r="BK9" s="3"/>
      <c r="BL9" s="70" t="s">
        <v>19</v>
      </c>
      <c r="BM9" s="71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72" t="str">
        <f>データ!$N$6</f>
        <v>-</v>
      </c>
      <c r="C10" s="72"/>
      <c r="D10" s="72"/>
      <c r="E10" s="72"/>
      <c r="F10" s="72"/>
      <c r="G10" s="72"/>
      <c r="H10" s="72"/>
      <c r="I10" s="72" t="str">
        <f>データ!$O$6</f>
        <v>該当数値なし</v>
      </c>
      <c r="J10" s="72"/>
      <c r="K10" s="72"/>
      <c r="L10" s="72"/>
      <c r="M10" s="72"/>
      <c r="N10" s="72"/>
      <c r="O10" s="72"/>
      <c r="P10" s="72">
        <f>データ!$P$6</f>
        <v>76.989999999999995</v>
      </c>
      <c r="Q10" s="72"/>
      <c r="R10" s="72"/>
      <c r="S10" s="72"/>
      <c r="T10" s="72"/>
      <c r="U10" s="72"/>
      <c r="V10" s="72"/>
      <c r="W10" s="73">
        <f>データ!$Q$6</f>
        <v>3630</v>
      </c>
      <c r="X10" s="73"/>
      <c r="Y10" s="73"/>
      <c r="Z10" s="73"/>
      <c r="AA10" s="73"/>
      <c r="AB10" s="73"/>
      <c r="AC10" s="73"/>
      <c r="AD10" s="2"/>
      <c r="AE10" s="2"/>
      <c r="AF10" s="2"/>
      <c r="AG10" s="2"/>
      <c r="AH10" s="2"/>
      <c r="AI10" s="2"/>
      <c r="AJ10" s="2"/>
      <c r="AK10" s="2"/>
      <c r="AL10" s="73">
        <f>データ!$U$6</f>
        <v>2513</v>
      </c>
      <c r="AM10" s="73"/>
      <c r="AN10" s="73"/>
      <c r="AO10" s="73"/>
      <c r="AP10" s="73"/>
      <c r="AQ10" s="73"/>
      <c r="AR10" s="73"/>
      <c r="AS10" s="73"/>
      <c r="AT10" s="72">
        <f>データ!$V$6</f>
        <v>17.3</v>
      </c>
      <c r="AU10" s="72"/>
      <c r="AV10" s="72"/>
      <c r="AW10" s="72"/>
      <c r="AX10" s="72"/>
      <c r="AY10" s="72"/>
      <c r="AZ10" s="72"/>
      <c r="BA10" s="72"/>
      <c r="BB10" s="72">
        <f>データ!$W$6</f>
        <v>145.26</v>
      </c>
      <c r="BC10" s="72"/>
      <c r="BD10" s="72"/>
      <c r="BE10" s="72"/>
      <c r="BF10" s="72"/>
      <c r="BG10" s="72"/>
      <c r="BH10" s="72"/>
      <c r="BI10" s="72"/>
      <c r="BJ10" s="2"/>
      <c r="BK10" s="2"/>
      <c r="BL10" s="74" t="s">
        <v>21</v>
      </c>
      <c r="BM10" s="75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64" t="s">
        <v>25</v>
      </c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6"/>
    </row>
    <row r="15" spans="1:78" ht="13.5" customHeight="1" x14ac:dyDescent="0.15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67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9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0" t="s">
        <v>116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3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5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4" t="s">
        <v>26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0" t="s">
        <v>115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5" customHeight="1" x14ac:dyDescent="0.15">
      <c r="A60" s="2"/>
      <c r="B60" s="61" t="s">
        <v>27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5" customHeight="1" x14ac:dyDescent="0.15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3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5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4" t="s">
        <v>28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0" t="s">
        <v>117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【76.03】</v>
      </c>
      <c r="F85" s="27" t="s">
        <v>41</v>
      </c>
      <c r="G85" s="27" t="s">
        <v>41</v>
      </c>
      <c r="H85" s="27" t="str">
        <f>データ!BO6</f>
        <v>【1,084.05】</v>
      </c>
      <c r="I85" s="27" t="str">
        <f>データ!BZ6</f>
        <v>【53.46】</v>
      </c>
      <c r="J85" s="27" t="str">
        <f>データ!CK6</f>
        <v>【300.47】</v>
      </c>
      <c r="K85" s="27" t="str">
        <f>データ!CV6</f>
        <v>【54.90】</v>
      </c>
      <c r="L85" s="27" t="str">
        <f>データ!DG6</f>
        <v>【73.31】</v>
      </c>
      <c r="M85" s="27" t="s">
        <v>42</v>
      </c>
      <c r="N85" s="27" t="s">
        <v>42</v>
      </c>
      <c r="O85" s="27" t="str">
        <f>データ!EN6</f>
        <v>【0.56】</v>
      </c>
    </row>
  </sheetData>
  <sheetProtection algorithmName="SHA-512" hashValue="1O1VKBHWkan8+U3//kSs9tzN6KVtBGmZkxt7b2BoEsxdL+MHEpB6moabsbDeME4rejtUkE6uFQFGUHoiaxbBHA==" saltValue="DIsqhNzT3fvJ39fXgmMg+g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45</v>
      </c>
      <c r="B3" s="30" t="s">
        <v>46</v>
      </c>
      <c r="C3" s="30" t="s">
        <v>47</v>
      </c>
      <c r="D3" s="30" t="s">
        <v>48</v>
      </c>
      <c r="E3" s="30" t="s">
        <v>49</v>
      </c>
      <c r="F3" s="30" t="s">
        <v>50</v>
      </c>
      <c r="G3" s="30" t="s">
        <v>51</v>
      </c>
      <c r="H3" s="83" t="s">
        <v>52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53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54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15">
      <c r="A4" s="29" t="s">
        <v>55</v>
      </c>
      <c r="B4" s="31"/>
      <c r="C4" s="31"/>
      <c r="D4" s="31"/>
      <c r="E4" s="31"/>
      <c r="F4" s="31"/>
      <c r="G4" s="31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56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57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58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59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60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61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62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63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64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65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66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15">
      <c r="A5" s="29" t="s">
        <v>67</v>
      </c>
      <c r="B5" s="32"/>
      <c r="C5" s="32"/>
      <c r="D5" s="32"/>
      <c r="E5" s="32"/>
      <c r="F5" s="32"/>
      <c r="G5" s="32"/>
      <c r="H5" s="33" t="s">
        <v>68</v>
      </c>
      <c r="I5" s="33" t="s">
        <v>69</v>
      </c>
      <c r="J5" s="33" t="s">
        <v>70</v>
      </c>
      <c r="K5" s="33" t="s">
        <v>71</v>
      </c>
      <c r="L5" s="33" t="s">
        <v>72</v>
      </c>
      <c r="M5" s="33" t="s">
        <v>73</v>
      </c>
      <c r="N5" s="33" t="s">
        <v>74</v>
      </c>
      <c r="O5" s="33" t="s">
        <v>75</v>
      </c>
      <c r="P5" s="33" t="s">
        <v>76</v>
      </c>
      <c r="Q5" s="33" t="s">
        <v>77</v>
      </c>
      <c r="R5" s="33" t="s">
        <v>78</v>
      </c>
      <c r="S5" s="33" t="s">
        <v>79</v>
      </c>
      <c r="T5" s="33" t="s">
        <v>80</v>
      </c>
      <c r="U5" s="33" t="s">
        <v>81</v>
      </c>
      <c r="V5" s="33" t="s">
        <v>82</v>
      </c>
      <c r="W5" s="33" t="s">
        <v>83</v>
      </c>
      <c r="X5" s="33" t="s">
        <v>84</v>
      </c>
      <c r="Y5" s="33" t="s">
        <v>85</v>
      </c>
      <c r="Z5" s="33" t="s">
        <v>86</v>
      </c>
      <c r="AA5" s="33" t="s">
        <v>87</v>
      </c>
      <c r="AB5" s="33" t="s">
        <v>88</v>
      </c>
      <c r="AC5" s="33" t="s">
        <v>89</v>
      </c>
      <c r="AD5" s="33" t="s">
        <v>90</v>
      </c>
      <c r="AE5" s="33" t="s">
        <v>91</v>
      </c>
      <c r="AF5" s="33" t="s">
        <v>92</v>
      </c>
      <c r="AG5" s="33" t="s">
        <v>93</v>
      </c>
      <c r="AH5" s="33" t="s">
        <v>29</v>
      </c>
      <c r="AI5" s="33" t="s">
        <v>84</v>
      </c>
      <c r="AJ5" s="33" t="s">
        <v>85</v>
      </c>
      <c r="AK5" s="33" t="s">
        <v>86</v>
      </c>
      <c r="AL5" s="33" t="s">
        <v>87</v>
      </c>
      <c r="AM5" s="33" t="s">
        <v>88</v>
      </c>
      <c r="AN5" s="33" t="s">
        <v>89</v>
      </c>
      <c r="AO5" s="33" t="s">
        <v>90</v>
      </c>
      <c r="AP5" s="33" t="s">
        <v>91</v>
      </c>
      <c r="AQ5" s="33" t="s">
        <v>92</v>
      </c>
      <c r="AR5" s="33" t="s">
        <v>93</v>
      </c>
      <c r="AS5" s="33" t="s">
        <v>94</v>
      </c>
      <c r="AT5" s="33" t="s">
        <v>84</v>
      </c>
      <c r="AU5" s="33" t="s">
        <v>85</v>
      </c>
      <c r="AV5" s="33" t="s">
        <v>86</v>
      </c>
      <c r="AW5" s="33" t="s">
        <v>87</v>
      </c>
      <c r="AX5" s="33" t="s">
        <v>88</v>
      </c>
      <c r="AY5" s="33" t="s">
        <v>89</v>
      </c>
      <c r="AZ5" s="33" t="s">
        <v>90</v>
      </c>
      <c r="BA5" s="33" t="s">
        <v>91</v>
      </c>
      <c r="BB5" s="33" t="s">
        <v>92</v>
      </c>
      <c r="BC5" s="33" t="s">
        <v>93</v>
      </c>
      <c r="BD5" s="33" t="s">
        <v>94</v>
      </c>
      <c r="BE5" s="33" t="s">
        <v>84</v>
      </c>
      <c r="BF5" s="33" t="s">
        <v>85</v>
      </c>
      <c r="BG5" s="33" t="s">
        <v>86</v>
      </c>
      <c r="BH5" s="33" t="s">
        <v>87</v>
      </c>
      <c r="BI5" s="33" t="s">
        <v>88</v>
      </c>
      <c r="BJ5" s="33" t="s">
        <v>89</v>
      </c>
      <c r="BK5" s="33" t="s">
        <v>90</v>
      </c>
      <c r="BL5" s="33" t="s">
        <v>91</v>
      </c>
      <c r="BM5" s="33" t="s">
        <v>92</v>
      </c>
      <c r="BN5" s="33" t="s">
        <v>93</v>
      </c>
      <c r="BO5" s="33" t="s">
        <v>94</v>
      </c>
      <c r="BP5" s="33" t="s">
        <v>84</v>
      </c>
      <c r="BQ5" s="33" t="s">
        <v>85</v>
      </c>
      <c r="BR5" s="33" t="s">
        <v>86</v>
      </c>
      <c r="BS5" s="33" t="s">
        <v>87</v>
      </c>
      <c r="BT5" s="33" t="s">
        <v>88</v>
      </c>
      <c r="BU5" s="33" t="s">
        <v>89</v>
      </c>
      <c r="BV5" s="33" t="s">
        <v>90</v>
      </c>
      <c r="BW5" s="33" t="s">
        <v>91</v>
      </c>
      <c r="BX5" s="33" t="s">
        <v>92</v>
      </c>
      <c r="BY5" s="33" t="s">
        <v>93</v>
      </c>
      <c r="BZ5" s="33" t="s">
        <v>94</v>
      </c>
      <c r="CA5" s="33" t="s">
        <v>84</v>
      </c>
      <c r="CB5" s="33" t="s">
        <v>85</v>
      </c>
      <c r="CC5" s="33" t="s">
        <v>86</v>
      </c>
      <c r="CD5" s="33" t="s">
        <v>87</v>
      </c>
      <c r="CE5" s="33" t="s">
        <v>88</v>
      </c>
      <c r="CF5" s="33" t="s">
        <v>89</v>
      </c>
      <c r="CG5" s="33" t="s">
        <v>90</v>
      </c>
      <c r="CH5" s="33" t="s">
        <v>91</v>
      </c>
      <c r="CI5" s="33" t="s">
        <v>92</v>
      </c>
      <c r="CJ5" s="33" t="s">
        <v>93</v>
      </c>
      <c r="CK5" s="33" t="s">
        <v>94</v>
      </c>
      <c r="CL5" s="33" t="s">
        <v>84</v>
      </c>
      <c r="CM5" s="33" t="s">
        <v>85</v>
      </c>
      <c r="CN5" s="33" t="s">
        <v>86</v>
      </c>
      <c r="CO5" s="33" t="s">
        <v>87</v>
      </c>
      <c r="CP5" s="33" t="s">
        <v>88</v>
      </c>
      <c r="CQ5" s="33" t="s">
        <v>89</v>
      </c>
      <c r="CR5" s="33" t="s">
        <v>90</v>
      </c>
      <c r="CS5" s="33" t="s">
        <v>91</v>
      </c>
      <c r="CT5" s="33" t="s">
        <v>92</v>
      </c>
      <c r="CU5" s="33" t="s">
        <v>93</v>
      </c>
      <c r="CV5" s="33" t="s">
        <v>94</v>
      </c>
      <c r="CW5" s="33" t="s">
        <v>84</v>
      </c>
      <c r="CX5" s="33" t="s">
        <v>85</v>
      </c>
      <c r="CY5" s="33" t="s">
        <v>86</v>
      </c>
      <c r="CZ5" s="33" t="s">
        <v>87</v>
      </c>
      <c r="DA5" s="33" t="s">
        <v>88</v>
      </c>
      <c r="DB5" s="33" t="s">
        <v>89</v>
      </c>
      <c r="DC5" s="33" t="s">
        <v>90</v>
      </c>
      <c r="DD5" s="33" t="s">
        <v>91</v>
      </c>
      <c r="DE5" s="33" t="s">
        <v>92</v>
      </c>
      <c r="DF5" s="33" t="s">
        <v>93</v>
      </c>
      <c r="DG5" s="33" t="s">
        <v>94</v>
      </c>
      <c r="DH5" s="33" t="s">
        <v>84</v>
      </c>
      <c r="DI5" s="33" t="s">
        <v>85</v>
      </c>
      <c r="DJ5" s="33" t="s">
        <v>86</v>
      </c>
      <c r="DK5" s="33" t="s">
        <v>87</v>
      </c>
      <c r="DL5" s="33" t="s">
        <v>88</v>
      </c>
      <c r="DM5" s="33" t="s">
        <v>89</v>
      </c>
      <c r="DN5" s="33" t="s">
        <v>90</v>
      </c>
      <c r="DO5" s="33" t="s">
        <v>91</v>
      </c>
      <c r="DP5" s="33" t="s">
        <v>92</v>
      </c>
      <c r="DQ5" s="33" t="s">
        <v>93</v>
      </c>
      <c r="DR5" s="33" t="s">
        <v>94</v>
      </c>
      <c r="DS5" s="33" t="s">
        <v>84</v>
      </c>
      <c r="DT5" s="33" t="s">
        <v>85</v>
      </c>
      <c r="DU5" s="33" t="s">
        <v>86</v>
      </c>
      <c r="DV5" s="33" t="s">
        <v>87</v>
      </c>
      <c r="DW5" s="33" t="s">
        <v>88</v>
      </c>
      <c r="DX5" s="33" t="s">
        <v>89</v>
      </c>
      <c r="DY5" s="33" t="s">
        <v>90</v>
      </c>
      <c r="DZ5" s="33" t="s">
        <v>91</v>
      </c>
      <c r="EA5" s="33" t="s">
        <v>92</v>
      </c>
      <c r="EB5" s="33" t="s">
        <v>93</v>
      </c>
      <c r="EC5" s="33" t="s">
        <v>94</v>
      </c>
      <c r="ED5" s="33" t="s">
        <v>84</v>
      </c>
      <c r="EE5" s="33" t="s">
        <v>85</v>
      </c>
      <c r="EF5" s="33" t="s">
        <v>86</v>
      </c>
      <c r="EG5" s="33" t="s">
        <v>87</v>
      </c>
      <c r="EH5" s="33" t="s">
        <v>88</v>
      </c>
      <c r="EI5" s="33" t="s">
        <v>89</v>
      </c>
      <c r="EJ5" s="33" t="s">
        <v>90</v>
      </c>
      <c r="EK5" s="33" t="s">
        <v>91</v>
      </c>
      <c r="EL5" s="33" t="s">
        <v>92</v>
      </c>
      <c r="EM5" s="33" t="s">
        <v>93</v>
      </c>
      <c r="EN5" s="33" t="s">
        <v>94</v>
      </c>
    </row>
    <row r="6" spans="1:144" s="37" customFormat="1" x14ac:dyDescent="0.15">
      <c r="A6" s="29" t="s">
        <v>95</v>
      </c>
      <c r="B6" s="34">
        <f>B7</f>
        <v>2019</v>
      </c>
      <c r="C6" s="34">
        <f t="shared" ref="C6:W6" si="3">C7</f>
        <v>34843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岩手県　田野畑村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D3</v>
      </c>
      <c r="M6" s="34" t="str">
        <f t="shared" si="3"/>
        <v>非設置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76.989999999999995</v>
      </c>
      <c r="Q6" s="35">
        <f t="shared" si="3"/>
        <v>3630</v>
      </c>
      <c r="R6" s="35">
        <f t="shared" si="3"/>
        <v>3313</v>
      </c>
      <c r="S6" s="35">
        <f t="shared" si="3"/>
        <v>156.19</v>
      </c>
      <c r="T6" s="35">
        <f t="shared" si="3"/>
        <v>21.21</v>
      </c>
      <c r="U6" s="35">
        <f t="shared" si="3"/>
        <v>2513</v>
      </c>
      <c r="V6" s="35">
        <f t="shared" si="3"/>
        <v>17.3</v>
      </c>
      <c r="W6" s="35">
        <f t="shared" si="3"/>
        <v>145.26</v>
      </c>
      <c r="X6" s="36">
        <f>IF(X7="",NA(),X7)</f>
        <v>86.29</v>
      </c>
      <c r="Y6" s="36">
        <f t="shared" ref="Y6:AG6" si="4">IF(Y7="",NA(),Y7)</f>
        <v>102.49</v>
      </c>
      <c r="Z6" s="36">
        <f t="shared" si="4"/>
        <v>87.72</v>
      </c>
      <c r="AA6" s="36">
        <f t="shared" si="4"/>
        <v>85.17</v>
      </c>
      <c r="AB6" s="36">
        <f t="shared" si="4"/>
        <v>99.53</v>
      </c>
      <c r="AC6" s="36">
        <f t="shared" si="4"/>
        <v>76.27</v>
      </c>
      <c r="AD6" s="36">
        <f t="shared" si="4"/>
        <v>77.56</v>
      </c>
      <c r="AE6" s="36">
        <f t="shared" si="4"/>
        <v>78.510000000000005</v>
      </c>
      <c r="AF6" s="36">
        <f t="shared" si="4"/>
        <v>77.91</v>
      </c>
      <c r="AG6" s="36">
        <f t="shared" si="4"/>
        <v>79.099999999999994</v>
      </c>
      <c r="AH6" s="35" t="str">
        <f>IF(AH7="","",IF(AH7="-","【-】","【"&amp;SUBSTITUTE(TEXT(AH7,"#,##0.00"),"-","△")&amp;"】"))</f>
        <v>【76.03】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550.53</v>
      </c>
      <c r="BF6" s="36">
        <f t="shared" ref="BF6:BN6" si="7">IF(BF7="",NA(),BF7)</f>
        <v>630.76</v>
      </c>
      <c r="BG6" s="36">
        <f t="shared" si="7"/>
        <v>632.30999999999995</v>
      </c>
      <c r="BH6" s="36">
        <f t="shared" si="7"/>
        <v>695</v>
      </c>
      <c r="BI6" s="36">
        <f t="shared" si="7"/>
        <v>869.74</v>
      </c>
      <c r="BJ6" s="36">
        <f t="shared" si="7"/>
        <v>1134.67</v>
      </c>
      <c r="BK6" s="36">
        <f t="shared" si="7"/>
        <v>1144.79</v>
      </c>
      <c r="BL6" s="36">
        <f t="shared" si="7"/>
        <v>1061.58</v>
      </c>
      <c r="BM6" s="36">
        <f t="shared" si="7"/>
        <v>1007.7</v>
      </c>
      <c r="BN6" s="36">
        <f t="shared" si="7"/>
        <v>1018.52</v>
      </c>
      <c r="BO6" s="35" t="str">
        <f>IF(BO7="","",IF(BO7="-","【-】","【"&amp;SUBSTITUTE(TEXT(BO7,"#,##0.00"),"-","△")&amp;"】"))</f>
        <v>【1,084.05】</v>
      </c>
      <c r="BP6" s="36">
        <f>IF(BP7="",NA(),BP7)</f>
        <v>73.86</v>
      </c>
      <c r="BQ6" s="36">
        <f t="shared" ref="BQ6:BY6" si="8">IF(BQ7="",NA(),BQ7)</f>
        <v>75.52</v>
      </c>
      <c r="BR6" s="36">
        <f t="shared" si="8"/>
        <v>70.23</v>
      </c>
      <c r="BS6" s="36">
        <f t="shared" si="8"/>
        <v>77.05</v>
      </c>
      <c r="BT6" s="36">
        <f t="shared" si="8"/>
        <v>70.989999999999995</v>
      </c>
      <c r="BU6" s="36">
        <f t="shared" si="8"/>
        <v>40.6</v>
      </c>
      <c r="BV6" s="36">
        <f t="shared" si="8"/>
        <v>56.04</v>
      </c>
      <c r="BW6" s="36">
        <f t="shared" si="8"/>
        <v>58.52</v>
      </c>
      <c r="BX6" s="36">
        <f t="shared" si="8"/>
        <v>59.22</v>
      </c>
      <c r="BY6" s="36">
        <f t="shared" si="8"/>
        <v>58.79</v>
      </c>
      <c r="BZ6" s="35" t="str">
        <f>IF(BZ7="","",IF(BZ7="-","【-】","【"&amp;SUBSTITUTE(TEXT(BZ7,"#,##0.00"),"-","△")&amp;"】"))</f>
        <v>【53.46】</v>
      </c>
      <c r="CA6" s="36">
        <f>IF(CA7="",NA(),CA7)</f>
        <v>304.89</v>
      </c>
      <c r="CB6" s="36">
        <f t="shared" ref="CB6:CJ6" si="9">IF(CB7="",NA(),CB7)</f>
        <v>297.31</v>
      </c>
      <c r="CC6" s="36">
        <f t="shared" si="9"/>
        <v>320.74</v>
      </c>
      <c r="CD6" s="36">
        <f t="shared" si="9"/>
        <v>295.62</v>
      </c>
      <c r="CE6" s="36">
        <f t="shared" si="9"/>
        <v>328.82</v>
      </c>
      <c r="CF6" s="36">
        <f t="shared" si="9"/>
        <v>440.03</v>
      </c>
      <c r="CG6" s="36">
        <f t="shared" si="9"/>
        <v>304.35000000000002</v>
      </c>
      <c r="CH6" s="36">
        <f t="shared" si="9"/>
        <v>296.3</v>
      </c>
      <c r="CI6" s="36">
        <f t="shared" si="9"/>
        <v>292.89999999999998</v>
      </c>
      <c r="CJ6" s="36">
        <f t="shared" si="9"/>
        <v>298.25</v>
      </c>
      <c r="CK6" s="35" t="str">
        <f>IF(CK7="","",IF(CK7="-","【-】","【"&amp;SUBSTITUTE(TEXT(CK7,"#,##0.00"),"-","△")&amp;"】"))</f>
        <v>【300.47】</v>
      </c>
      <c r="CL6" s="36">
        <f>IF(CL7="",NA(),CL7)</f>
        <v>43.36</v>
      </c>
      <c r="CM6" s="36">
        <f t="shared" ref="CM6:CU6" si="10">IF(CM7="",NA(),CM7)</f>
        <v>39.44</v>
      </c>
      <c r="CN6" s="36">
        <f t="shared" si="10"/>
        <v>39.450000000000003</v>
      </c>
      <c r="CO6" s="36">
        <f t="shared" si="10"/>
        <v>42</v>
      </c>
      <c r="CP6" s="36">
        <f t="shared" si="10"/>
        <v>38.5</v>
      </c>
      <c r="CQ6" s="36">
        <f t="shared" si="10"/>
        <v>57.29</v>
      </c>
      <c r="CR6" s="36">
        <f t="shared" si="10"/>
        <v>55.9</v>
      </c>
      <c r="CS6" s="36">
        <f t="shared" si="10"/>
        <v>57.3</v>
      </c>
      <c r="CT6" s="36">
        <f t="shared" si="10"/>
        <v>56.76</v>
      </c>
      <c r="CU6" s="36">
        <f t="shared" si="10"/>
        <v>56.04</v>
      </c>
      <c r="CV6" s="35" t="str">
        <f>IF(CV7="","",IF(CV7="-","【-】","【"&amp;SUBSTITUTE(TEXT(CV7,"#,##0.00"),"-","△")&amp;"】"))</f>
        <v>【54.90】</v>
      </c>
      <c r="CW6" s="36">
        <f>IF(CW7="",NA(),CW7)</f>
        <v>60.47</v>
      </c>
      <c r="CX6" s="36">
        <f t="shared" ref="CX6:DF6" si="11">IF(CX7="",NA(),CX7)</f>
        <v>67.2</v>
      </c>
      <c r="CY6" s="36">
        <f t="shared" si="11"/>
        <v>67.67</v>
      </c>
      <c r="CZ6" s="36">
        <f t="shared" si="11"/>
        <v>61.71</v>
      </c>
      <c r="DA6" s="36">
        <f t="shared" si="11"/>
        <v>63.04</v>
      </c>
      <c r="DB6" s="36">
        <f t="shared" si="11"/>
        <v>73.69</v>
      </c>
      <c r="DC6" s="36">
        <f t="shared" si="11"/>
        <v>73.28</v>
      </c>
      <c r="DD6" s="36">
        <f t="shared" si="11"/>
        <v>72.42</v>
      </c>
      <c r="DE6" s="36">
        <f t="shared" si="11"/>
        <v>73.069999999999993</v>
      </c>
      <c r="DF6" s="36">
        <f t="shared" si="11"/>
        <v>72.78</v>
      </c>
      <c r="DG6" s="35" t="str">
        <f>IF(DG7="","",IF(DG7="-","【-】","【"&amp;SUBSTITUTE(TEXT(DG7,"#,##0.00"),"-","△")&amp;"】"))</f>
        <v>【73.31】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5">
        <f>IF(ED7="",NA(),ED7)</f>
        <v>0</v>
      </c>
      <c r="EE6" s="36">
        <f t="shared" ref="EE6:EM6" si="14">IF(EE7="",NA(),EE7)</f>
        <v>1.1000000000000001</v>
      </c>
      <c r="EF6" s="36">
        <f t="shared" si="14"/>
        <v>0.44</v>
      </c>
      <c r="EG6" s="36">
        <f t="shared" si="14"/>
        <v>1.91</v>
      </c>
      <c r="EH6" s="36">
        <f t="shared" si="14"/>
        <v>3.86</v>
      </c>
      <c r="EI6" s="36">
        <f t="shared" si="14"/>
        <v>0.65</v>
      </c>
      <c r="EJ6" s="36">
        <f t="shared" si="14"/>
        <v>0.53</v>
      </c>
      <c r="EK6" s="36">
        <f t="shared" si="14"/>
        <v>0.72</v>
      </c>
      <c r="EL6" s="36">
        <f t="shared" si="14"/>
        <v>0.53</v>
      </c>
      <c r="EM6" s="36">
        <f t="shared" si="14"/>
        <v>0.71</v>
      </c>
      <c r="EN6" s="35" t="str">
        <f>IF(EN7="","",IF(EN7="-","【-】","【"&amp;SUBSTITUTE(TEXT(EN7,"#,##0.00"),"-","△")&amp;"】"))</f>
        <v>【0.56】</v>
      </c>
    </row>
    <row r="7" spans="1:144" s="37" customFormat="1" x14ac:dyDescent="0.15">
      <c r="A7" s="29"/>
      <c r="B7" s="38">
        <v>2019</v>
      </c>
      <c r="C7" s="38">
        <v>34843</v>
      </c>
      <c r="D7" s="38">
        <v>47</v>
      </c>
      <c r="E7" s="38">
        <v>1</v>
      </c>
      <c r="F7" s="38">
        <v>0</v>
      </c>
      <c r="G7" s="38">
        <v>0</v>
      </c>
      <c r="H7" s="38" t="s">
        <v>96</v>
      </c>
      <c r="I7" s="38" t="s">
        <v>97</v>
      </c>
      <c r="J7" s="38" t="s">
        <v>98</v>
      </c>
      <c r="K7" s="38" t="s">
        <v>99</v>
      </c>
      <c r="L7" s="38" t="s">
        <v>100</v>
      </c>
      <c r="M7" s="38" t="s">
        <v>101</v>
      </c>
      <c r="N7" s="39" t="s">
        <v>102</v>
      </c>
      <c r="O7" s="39" t="s">
        <v>103</v>
      </c>
      <c r="P7" s="39">
        <v>76.989999999999995</v>
      </c>
      <c r="Q7" s="39">
        <v>3630</v>
      </c>
      <c r="R7" s="39">
        <v>3313</v>
      </c>
      <c r="S7" s="39">
        <v>156.19</v>
      </c>
      <c r="T7" s="39">
        <v>21.21</v>
      </c>
      <c r="U7" s="39">
        <v>2513</v>
      </c>
      <c r="V7" s="39">
        <v>17.3</v>
      </c>
      <c r="W7" s="39">
        <v>145.26</v>
      </c>
      <c r="X7" s="39">
        <v>86.29</v>
      </c>
      <c r="Y7" s="39">
        <v>102.49</v>
      </c>
      <c r="Z7" s="39">
        <v>87.72</v>
      </c>
      <c r="AA7" s="39">
        <v>85.17</v>
      </c>
      <c r="AB7" s="39">
        <v>99.53</v>
      </c>
      <c r="AC7" s="39">
        <v>76.27</v>
      </c>
      <c r="AD7" s="39">
        <v>77.56</v>
      </c>
      <c r="AE7" s="39">
        <v>78.510000000000005</v>
      </c>
      <c r="AF7" s="39">
        <v>77.91</v>
      </c>
      <c r="AG7" s="39">
        <v>79.099999999999994</v>
      </c>
      <c r="AH7" s="39">
        <v>76.03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550.53</v>
      </c>
      <c r="BF7" s="39">
        <v>630.76</v>
      </c>
      <c r="BG7" s="39">
        <v>632.30999999999995</v>
      </c>
      <c r="BH7" s="39">
        <v>695</v>
      </c>
      <c r="BI7" s="39">
        <v>869.74</v>
      </c>
      <c r="BJ7" s="39">
        <v>1134.67</v>
      </c>
      <c r="BK7" s="39">
        <v>1144.79</v>
      </c>
      <c r="BL7" s="39">
        <v>1061.58</v>
      </c>
      <c r="BM7" s="39">
        <v>1007.7</v>
      </c>
      <c r="BN7" s="39">
        <v>1018.52</v>
      </c>
      <c r="BO7" s="39">
        <v>1084.05</v>
      </c>
      <c r="BP7" s="39">
        <v>73.86</v>
      </c>
      <c r="BQ7" s="39">
        <v>75.52</v>
      </c>
      <c r="BR7" s="39">
        <v>70.23</v>
      </c>
      <c r="BS7" s="39">
        <v>77.05</v>
      </c>
      <c r="BT7" s="39">
        <v>70.989999999999995</v>
      </c>
      <c r="BU7" s="39">
        <v>40.6</v>
      </c>
      <c r="BV7" s="39">
        <v>56.04</v>
      </c>
      <c r="BW7" s="39">
        <v>58.52</v>
      </c>
      <c r="BX7" s="39">
        <v>59.22</v>
      </c>
      <c r="BY7" s="39">
        <v>58.79</v>
      </c>
      <c r="BZ7" s="39">
        <v>53.46</v>
      </c>
      <c r="CA7" s="39">
        <v>304.89</v>
      </c>
      <c r="CB7" s="39">
        <v>297.31</v>
      </c>
      <c r="CC7" s="39">
        <v>320.74</v>
      </c>
      <c r="CD7" s="39">
        <v>295.62</v>
      </c>
      <c r="CE7" s="39">
        <v>328.82</v>
      </c>
      <c r="CF7" s="39">
        <v>440.03</v>
      </c>
      <c r="CG7" s="39">
        <v>304.35000000000002</v>
      </c>
      <c r="CH7" s="39">
        <v>296.3</v>
      </c>
      <c r="CI7" s="39">
        <v>292.89999999999998</v>
      </c>
      <c r="CJ7" s="39">
        <v>298.25</v>
      </c>
      <c r="CK7" s="39">
        <v>300.47000000000003</v>
      </c>
      <c r="CL7" s="39">
        <v>43.36</v>
      </c>
      <c r="CM7" s="39">
        <v>39.44</v>
      </c>
      <c r="CN7" s="39">
        <v>39.450000000000003</v>
      </c>
      <c r="CO7" s="39">
        <v>42</v>
      </c>
      <c r="CP7" s="39">
        <v>38.5</v>
      </c>
      <c r="CQ7" s="39">
        <v>57.29</v>
      </c>
      <c r="CR7" s="39">
        <v>55.9</v>
      </c>
      <c r="CS7" s="39">
        <v>57.3</v>
      </c>
      <c r="CT7" s="39">
        <v>56.76</v>
      </c>
      <c r="CU7" s="39">
        <v>56.04</v>
      </c>
      <c r="CV7" s="39">
        <v>54.9</v>
      </c>
      <c r="CW7" s="39">
        <v>60.47</v>
      </c>
      <c r="CX7" s="39">
        <v>67.2</v>
      </c>
      <c r="CY7" s="39">
        <v>67.67</v>
      </c>
      <c r="CZ7" s="39">
        <v>61.71</v>
      </c>
      <c r="DA7" s="39">
        <v>63.04</v>
      </c>
      <c r="DB7" s="39">
        <v>73.69</v>
      </c>
      <c r="DC7" s="39">
        <v>73.28</v>
      </c>
      <c r="DD7" s="39">
        <v>72.42</v>
      </c>
      <c r="DE7" s="39">
        <v>73.069999999999993</v>
      </c>
      <c r="DF7" s="39">
        <v>72.78</v>
      </c>
      <c r="DG7" s="39">
        <v>73.31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</v>
      </c>
      <c r="EE7" s="39">
        <v>1.1000000000000001</v>
      </c>
      <c r="EF7" s="39">
        <v>0.44</v>
      </c>
      <c r="EG7" s="39">
        <v>1.91</v>
      </c>
      <c r="EH7" s="39">
        <v>3.86</v>
      </c>
      <c r="EI7" s="39">
        <v>0.65</v>
      </c>
      <c r="EJ7" s="39">
        <v>0.53</v>
      </c>
      <c r="EK7" s="39">
        <v>0.72</v>
      </c>
      <c r="EL7" s="39">
        <v>0.53</v>
      </c>
      <c r="EM7" s="39">
        <v>0.71</v>
      </c>
      <c r="EN7" s="39">
        <v>0.56000000000000005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15">
      <c r="A9" s="41"/>
      <c r="B9" s="41" t="s">
        <v>104</v>
      </c>
      <c r="C9" s="41" t="s">
        <v>105</v>
      </c>
      <c r="D9" s="41" t="s">
        <v>106</v>
      </c>
      <c r="E9" s="41" t="s">
        <v>107</v>
      </c>
      <c r="F9" s="41" t="s">
        <v>108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1" t="s">
        <v>46</v>
      </c>
      <c r="B10" s="42">
        <f t="shared" ref="B10:E10" si="15">DATEVALUE($B7+12-B11&amp;"/1/"&amp;B12)</f>
        <v>46388</v>
      </c>
      <c r="C10" s="42">
        <f t="shared" si="15"/>
        <v>46753</v>
      </c>
      <c r="D10" s="42">
        <f t="shared" si="15"/>
        <v>47119</v>
      </c>
      <c r="E10" s="42">
        <f t="shared" si="15"/>
        <v>47484</v>
      </c>
      <c r="F10" s="43">
        <f>DATEVALUE($B7+12-F11&amp;"/1/"&amp;F12)</f>
        <v>47849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109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110</v>
      </c>
    </row>
    <row r="13" spans="1:144" x14ac:dyDescent="0.15">
      <c r="B13" t="s">
        <v>111</v>
      </c>
      <c r="C13" t="s">
        <v>112</v>
      </c>
      <c r="D13" t="s">
        <v>112</v>
      </c>
      <c r="E13" t="s">
        <v>111</v>
      </c>
      <c r="F13" t="s">
        <v>113</v>
      </c>
      <c r="G13" t="s">
        <v>114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市町村課</cp:lastModifiedBy>
  <cp:lastPrinted>2021-01-29T02:23:20Z</cp:lastPrinted>
  <dcterms:created xsi:type="dcterms:W3CDTF">2020-12-04T02:18:57Z</dcterms:created>
  <dcterms:modified xsi:type="dcterms:W3CDTF">2021-01-29T02:23:21Z</dcterms:modified>
  <cp:category/>
</cp:coreProperties>
</file>