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oomori\Desktop\R040107県照会（公営企業に係る経営比較分析表（令和２年度決算）の分析等）\各課提出\"/>
    </mc:Choice>
  </mc:AlternateContent>
  <xr:revisionPtr revIDLastSave="0" documentId="13_ncr:1_{F364152E-7362-429E-A18A-4B5E231C55BE}" xr6:coauthVersionLast="43" xr6:coauthVersionMax="43" xr10:uidLastSave="{00000000-0000-0000-0000-000000000000}"/>
  <workbookProtection workbookAlgorithmName="SHA-512" workbookHashValue="6cdWAegKLGxZI8W2tMXJfPgYmuFrs6S0ENO6pVLryCOS/LIa7SNKhFM1ZmBNPNlKJ04GCV1+srURvuKNIxQpDA==" workbookSaltValue="9ceiODG8mpCq+hfhMvQ0M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BB10" i="4"/>
  <c r="AL10" i="4"/>
  <c r="W10" i="4"/>
  <c r="B10" i="4"/>
  <c r="BB8" i="4"/>
  <c r="AD8" i="4"/>
  <c r="P8" i="4"/>
  <c r="I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<sst xmlns="http://schemas.openxmlformats.org/spreadsheetml/2006/main" count="233" uniqueCount="119">
  <si>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</si>
  <si>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</si>
  <si>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</si>
  <si>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</si>
  <si>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</si>
  <si>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</si>
  <si>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</si>
  <si>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</si>
  <si>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</si>
  <si>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</si>
  <si>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</si>
  <si>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</si>
  <si>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</si>
  <si>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</si>
  <si>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</si>
  <si>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</si>
  <si>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</si>
  <si>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</si>
  <si>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</si>
  <si>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</si>
  <si>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</si>
  <si>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</si>
  <si>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</si>
  <si>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</si>
  <si>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</si>
  <si>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</si>
  <si>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</si>
  <si>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</si>
  <si>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</si>
  <si>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</si>
  <si>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</si>
  <si>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</si>
  <si>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</si>
  <si>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</si>
  <si>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</si>
  <si>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</si>
  <si>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</si>
  <si>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</si>
  <si>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</si>
  <si>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</si>
  <si>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</si>
  <si>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</si>
  <si>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</si>
  <si>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</si>
  <si>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</si>
  <si>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</si>
  <si>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</si>
  <si>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</si>
  <si>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</si>
  <si>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</si>
  <si>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</si>
  <si>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</si>
  <si>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</si>
  <si>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</si>
  <si>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</si>
  <si>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</si>
  <si>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</si>
  <si>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</si>
  <si>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</si>
  <si>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</si>
  <si>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</si>
  <si>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</si>
  <si>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</si>
  <si>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</si>
  <si>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</si>
  <si>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</si>
  <si>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</si>
  <si>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</si>
  <si>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</si>
  <si>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</si>
  <si>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</si>
  <si>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</si>
  <si>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</si>
  <si>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</si>
  <si>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</si>
  <si>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</si>
  <si>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</si>
  <si>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</si>
  <si>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</si>
  <si>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</si>
  <si>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</si>
  <si>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</si>
  <si>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</si>
  <si>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</si>
  <si>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</si>
  <si>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</si>
  <si>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</si>
  <si>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</si>
  <si>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</si>
  <si>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</si>
  <si>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</si>
  <si>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</si>
  <si>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</si>
  <si>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</si>
  <si>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</si>
  <si>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</si>
  <si>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</si>
  <si>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</si>
  <si>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</si>
  <si>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</si>
  <si>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</si>
  <si>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</si>
  <si>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</si>
  <si>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</si>
  <si>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</si>
  <si>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</si>
  <si>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</si>
  <si>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</si>
  <si>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</si>
  <si>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</si>
  <si>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</si>
  <si>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</si>
  <si>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</si>
  <si>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</si>
  <si>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</si>
  <si>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</si>
  <si>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当簡易水道は、有収率が低いことから、漏水等の修繕、計画的な管路更新により、有収率の向上を図るとともに、給水料金等の見直し等も考慮の上、経営の安定化を図っていきたい。
　また、令和元年度に策定した経営戦略に基づき、中長期的な経営の安定化も図っていきたい。
　さらに、野田村・普代村と合同で法適化に向けた支援事業を実施したことから、今後とも県・近隣市町村との情報共有を活発に行いたい。</t>
    <phoneticPr fontId="4"/>
  </si>
  <si>
    <t>　当簡易水道は、収益的収支比率は類似団体の平均よりやや高い状況で、企業債残高対給水収益比率は新たに公営企業債の借入をしたことにより、類似団体の平均より高くなった。料金回収率も類似団体の平均より高く、近年は平均より良い状況にある。給水原価は地方債償還金の増加により、当年度も高くなっている。
　また、施設利用率は平均より低いが、小規模施設で、利用量の変動に対応しているもので、現状で問題がない。有収率は平均より低くなっていることから、漏水等の修繕を行っていくとともに、計画的に管路更新に努めていきたい。</t>
    <rPh sb="46" eb="47">
      <t>アラ</t>
    </rPh>
    <rPh sb="49" eb="51">
      <t>コウエイ</t>
    </rPh>
    <rPh sb="51" eb="53">
      <t>キギョウ</t>
    </rPh>
    <rPh sb="53" eb="54">
      <t>サイ</t>
    </rPh>
    <rPh sb="55" eb="57">
      <t>カリイレ</t>
    </rPh>
    <rPh sb="99" eb="101">
      <t>キンネン</t>
    </rPh>
    <phoneticPr fontId="4"/>
  </si>
  <si>
    <t>　管路更新率は配水管等の整備工事を行っているため、類似団体の平均より高い率となっている。
　管路は古いものが多く、更新時期を迎えている状況であることから、今後も管路更新を計画的に進めていきたい。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</si>
</sst>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1.1000000000000001</c:v>
                </c:pt>
                <c:pt idx="1">
                  <c:v>0.44</c:v>
                </c:pt>
                <c:pt idx="2">
                  <c:v>1.91</c:v>
                </c:pt>
                <c:pt idx="3">
                  <c:v>3.86</c:v>
                </c:pt>
                <c:pt idx="4">
                  <c:v>1.63</c:v>
                </c:pt>
              </c:numCache>
            </c:numRef>
          </c:val>
          <c:extLst>
            <c:ext xmlns:c16="http://schemas.microsoft.com/office/drawing/2014/chart" uri="{C3380CC4-5D6E-409C-BE32-E72D297353CC}">
              <c16:uniqueId val="{00000000-C4C6-4CCC-8417-11B2CFD4790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C4C6-4CCC-8417-11B2CFD4790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39.44</c:v>
                </c:pt>
                <c:pt idx="1">
                  <c:v>39.450000000000003</c:v>
                </c:pt>
                <c:pt idx="2">
                  <c:v>42</c:v>
                </c:pt>
                <c:pt idx="3">
                  <c:v>38.5</c:v>
                </c:pt>
                <c:pt idx="4">
                  <c:v>43.36</c:v>
                </c:pt>
              </c:numCache>
            </c:numRef>
          </c:val>
          <c:extLst>
            <c:ext xmlns:c16="http://schemas.microsoft.com/office/drawing/2014/chart" uri="{C3380CC4-5D6E-409C-BE32-E72D297353CC}">
              <c16:uniqueId val="{00000000-D9FD-4297-8D8A-93CD29F0077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D9FD-4297-8D8A-93CD29F0077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67.2</c:v>
                </c:pt>
                <c:pt idx="1">
                  <c:v>67.67</c:v>
                </c:pt>
                <c:pt idx="2">
                  <c:v>61.71</c:v>
                </c:pt>
                <c:pt idx="3">
                  <c:v>63.04</c:v>
                </c:pt>
                <c:pt idx="4">
                  <c:v>57.97</c:v>
                </c:pt>
              </c:numCache>
            </c:numRef>
          </c:val>
          <c:extLst>
            <c:ext xmlns:c16="http://schemas.microsoft.com/office/drawing/2014/chart" uri="{C3380CC4-5D6E-409C-BE32-E72D297353CC}">
              <c16:uniqueId val="{00000000-75E6-4717-BE43-7BFD2E971C9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75E6-4717-BE43-7BFD2E971C9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102.49</c:v>
                </c:pt>
                <c:pt idx="1">
                  <c:v>87.72</c:v>
                </c:pt>
                <c:pt idx="2">
                  <c:v>85.17</c:v>
                </c:pt>
                <c:pt idx="3">
                  <c:v>99.53</c:v>
                </c:pt>
                <c:pt idx="4">
                  <c:v>84.04</c:v>
                </c:pt>
              </c:numCache>
            </c:numRef>
          </c:val>
          <c:extLst>
            <c:ext xmlns:c16="http://schemas.microsoft.com/office/drawing/2014/chart" uri="{C3380CC4-5D6E-409C-BE32-E72D297353CC}">
              <c16:uniqueId val="{00000000-8625-4D14-95FD-1760B85B056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8625-4D14-95FD-1760B85B056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F-4161-835B-7D0EA91E9E1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F-4161-835B-7D0EA91E9E1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7-4DA8-9BA7-E87CA8BDC85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7-4DA8-9BA7-E87CA8BDC85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FF-47A2-81B6-4EE829B9903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F-47A2-81B6-4EE829B9903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6-4D93-927B-C0A2A60E5F1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6-4D93-927B-C0A2A60E5F1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630.76</c:v>
                </c:pt>
                <c:pt idx="1">
                  <c:v>632.30999999999995</c:v>
                </c:pt>
                <c:pt idx="2">
                  <c:v>695</c:v>
                </c:pt>
                <c:pt idx="3">
                  <c:v>869.74</c:v>
                </c:pt>
                <c:pt idx="4">
                  <c:v>1325.62</c:v>
                </c:pt>
              </c:numCache>
            </c:numRef>
          </c:val>
          <c:extLst>
            <c:ext xmlns:c16="http://schemas.microsoft.com/office/drawing/2014/chart" uri="{C3380CC4-5D6E-409C-BE32-E72D297353CC}">
              <c16:uniqueId val="{00000000-45DB-4CEE-A3BB-F208C75231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45DB-4CEE-A3BB-F208C75231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75.52</c:v>
                </c:pt>
                <c:pt idx="1">
                  <c:v>70.23</c:v>
                </c:pt>
                <c:pt idx="2">
                  <c:v>77.05</c:v>
                </c:pt>
                <c:pt idx="3">
                  <c:v>70.989999999999995</c:v>
                </c:pt>
                <c:pt idx="4">
                  <c:v>68.7</c:v>
                </c:pt>
              </c:numCache>
            </c:numRef>
          </c:val>
          <c:extLst>
            <c:ext xmlns:c16="http://schemas.microsoft.com/office/drawing/2014/chart" uri="{C3380CC4-5D6E-409C-BE32-E72D297353CC}">
              <c16:uniqueId val="{00000000-67FB-4306-A076-2EDB1F7C0E2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67FB-4306-A076-2EDB1F7C0E2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297.31</c:v>
                </c:pt>
                <c:pt idx="1">
                  <c:v>320.74</c:v>
                </c:pt>
                <c:pt idx="2">
                  <c:v>295.62</c:v>
                </c:pt>
                <c:pt idx="3">
                  <c:v>328.82</c:v>
                </c:pt>
                <c:pt idx="4">
                  <c:v>340.62</c:v>
                </c:pt>
              </c:numCache>
            </c:numRef>
          </c:val>
          <c:extLst>
            <c:ext xmlns:c16="http://schemas.microsoft.com/office/drawing/2014/chart" uri="{C3380CC4-5D6E-409C-BE32-E72D297353CC}">
              <c16:uniqueId val="{00000000-FA32-46E4-B251-AFC585CA0CE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FA32-46E4-B251-AFC585CA0CE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岩手県　田野畑村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3193</v>
      </c>
      <c r="AM8" s="51"/>
      <c r="AN8" s="51"/>
      <c r="AO8" s="51"/>
      <c r="AP8" s="51"/>
      <c r="AQ8" s="51"/>
      <c r="AR8" s="51"/>
      <c r="AS8" s="51"/>
      <c r="AT8" s="47">
        <f>データ!$S$6</f>
        <v>156.19</v>
      </c>
      <c r="AU8" s="47"/>
      <c r="AV8" s="47"/>
      <c r="AW8" s="47"/>
      <c r="AX8" s="47"/>
      <c r="AY8" s="47"/>
      <c r="AZ8" s="47"/>
      <c r="BA8" s="47"/>
      <c r="BB8" s="47">
        <f>データ!$T$6</f>
        <v>20.440000000000001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76.98</v>
      </c>
      <c r="Q10" s="47"/>
      <c r="R10" s="47"/>
      <c r="S10" s="47"/>
      <c r="T10" s="47"/>
      <c r="U10" s="47"/>
      <c r="V10" s="47"/>
      <c r="W10" s="51">
        <f>データ!$Q$6</f>
        <v>3630</v>
      </c>
      <c r="X10" s="51"/>
      <c r="Y10" s="51"/>
      <c r="Z10" s="51"/>
      <c r="AA10" s="51"/>
      <c r="AB10" s="51"/>
      <c r="AC10" s="51"/>
      <c r="AD10" s="2"/>
      <c r="AE10" s="2"/>
      <c r="AF10" s="2"/>
      <c r="AG10" s="2"/>
      <c r="AH10" s="2"/>
      <c r="AI10" s="2"/>
      <c r="AJ10" s="2"/>
      <c r="AK10" s="2"/>
      <c r="AL10" s="51">
        <f>データ!$U$6</f>
        <v>2444</v>
      </c>
      <c r="AM10" s="51"/>
      <c r="AN10" s="51"/>
      <c r="AO10" s="51"/>
      <c r="AP10" s="51"/>
      <c r="AQ10" s="51"/>
      <c r="AR10" s="51"/>
      <c r="AS10" s="51"/>
      <c r="AT10" s="47">
        <f>データ!$V$6</f>
        <v>17.3</v>
      </c>
      <c r="AU10" s="47"/>
      <c r="AV10" s="47"/>
      <c r="AW10" s="47"/>
      <c r="AX10" s="47"/>
      <c r="AY10" s="47"/>
      <c r="AZ10" s="47"/>
      <c r="BA10" s="47"/>
      <c r="BB10" s="47">
        <f>データ!$W$6</f>
        <v>141.27000000000001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118</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JpN9us++onY/Ep83//ptE6Rc1jkzRFfrRztpTiKD4kOirIRdQJWntc/4MVu5idJkPjfWdFEjddvFRCwEBWTlgQ==" saltValue="P6oTRj6p2EPMVTyRdW0B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34843</v>
      </c>
      <c r="D6" s="34">
        <f t="shared" si="3"/>
        <v>47</v>
      </c>
      <c r="E6" s="34">
        <f t="shared" si="3"/>
        <v>1</v>
      </c>
      <c r="F6" s="34">
        <f t="shared" si="3"/>
        <v>0</v>
      </c>
      <c r="G6" s="34">
        <f t="shared" si="3"/>
        <v>0</v>
      </c>
      <c r="H6" s="34" t="str">
        <f t="shared" si="3"/>
        <v>岩手県　田野畑村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76.98</v>
      </c>
      <c r="Q6" s="35">
        <f t="shared" si="3"/>
        <v>3630</v>
      </c>
      <c r="R6" s="35">
        <f t="shared" si="3"/>
        <v>3193</v>
      </c>
      <c r="S6" s="35">
        <f t="shared" si="3"/>
        <v>156.19</v>
      </c>
      <c r="T6" s="35">
        <f t="shared" si="3"/>
        <v>20.440000000000001</v>
      </c>
      <c r="U6" s="35">
        <f t="shared" si="3"/>
        <v>2444</v>
      </c>
      <c r="V6" s="35">
        <f t="shared" si="3"/>
        <v>17.3</v>
      </c>
      <c r="W6" s="35">
        <f t="shared" si="3"/>
        <v>141.27000000000001</v>
      </c>
      <c r="X6" s="36">
        <f>IF(X7="",NA(),X7)</f>
        <v>102.49</v>
      </c>
      <c r="Y6" s="36">
        <f t="shared" ref="Y6:AG6" si="4">IF(Y7="",NA(),Y7)</f>
        <v>87.72</v>
      </c>
      <c r="Z6" s="36">
        <f t="shared" si="4"/>
        <v>85.17</v>
      </c>
      <c r="AA6" s="36">
        <f t="shared" si="4"/>
        <v>99.53</v>
      </c>
      <c r="AB6" s="36">
        <f t="shared" si="4"/>
        <v>84.04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630.76</v>
      </c>
      <c r="BF6" s="36">
        <f t="shared" ref="BF6:BN6" si="7">IF(BF7="",NA(),BF7)</f>
        <v>632.30999999999995</v>
      </c>
      <c r="BG6" s="36">
        <f t="shared" si="7"/>
        <v>695</v>
      </c>
      <c r="BH6" s="36">
        <f t="shared" si="7"/>
        <v>869.74</v>
      </c>
      <c r="BI6" s="36">
        <f t="shared" si="7"/>
        <v>1325.62</v>
      </c>
      <c r="BJ6" s="36">
        <f t="shared" si="7"/>
        <v>1144.79</v>
      </c>
      <c r="BK6" s="36">
        <f t="shared" si="7"/>
        <v>1061.58</v>
      </c>
      <c r="BL6" s="36">
        <f t="shared" si="7"/>
        <v>1007.7</v>
      </c>
      <c r="BM6" s="36">
        <f t="shared" si="7"/>
        <v>1018.52</v>
      </c>
      <c r="BN6" s="36">
        <f t="shared" si="7"/>
        <v>949.61</v>
      </c>
      <c r="BO6" s="35" t="str">
        <f>IF(BO7="","",IF(BO7="-","【-】","【"&amp;SUBSTITUTE(TEXT(BO7,"#,##0.00"),"-","△")&amp;"】"))</f>
        <v>【949.15】</v>
      </c>
      <c r="BP6" s="36">
        <f>IF(BP7="",NA(),BP7)</f>
        <v>75.52</v>
      </c>
      <c r="BQ6" s="36">
        <f t="shared" ref="BQ6:BY6" si="8">IF(BQ7="",NA(),BQ7)</f>
        <v>70.23</v>
      </c>
      <c r="BR6" s="36">
        <f t="shared" si="8"/>
        <v>77.05</v>
      </c>
      <c r="BS6" s="36">
        <f t="shared" si="8"/>
        <v>70.989999999999995</v>
      </c>
      <c r="BT6" s="36">
        <f t="shared" si="8"/>
        <v>68.7</v>
      </c>
      <c r="BU6" s="36">
        <f t="shared" si="8"/>
        <v>56.04</v>
      </c>
      <c r="BV6" s="36">
        <f t="shared" si="8"/>
        <v>58.52</v>
      </c>
      <c r="BW6" s="36">
        <f t="shared" si="8"/>
        <v>59.22</v>
      </c>
      <c r="BX6" s="36">
        <f t="shared" si="8"/>
        <v>58.79</v>
      </c>
      <c r="BY6" s="36">
        <f t="shared" si="8"/>
        <v>58.41</v>
      </c>
      <c r="BZ6" s="35" t="str">
        <f>IF(BZ7="","",IF(BZ7="-","【-】","【"&amp;SUBSTITUTE(TEXT(BZ7,"#,##0.00"),"-","△")&amp;"】"))</f>
        <v>【55.87】</v>
      </c>
      <c r="CA6" s="36">
        <f>IF(CA7="",NA(),CA7)</f>
        <v>297.31</v>
      </c>
      <c r="CB6" s="36">
        <f t="shared" ref="CB6:CJ6" si="9">IF(CB7="",NA(),CB7)</f>
        <v>320.74</v>
      </c>
      <c r="CC6" s="36">
        <f t="shared" si="9"/>
        <v>295.62</v>
      </c>
      <c r="CD6" s="36">
        <f t="shared" si="9"/>
        <v>328.82</v>
      </c>
      <c r="CE6" s="36">
        <f t="shared" si="9"/>
        <v>340.62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39.44</v>
      </c>
      <c r="CM6" s="36">
        <f t="shared" ref="CM6:CU6" si="10">IF(CM7="",NA(),CM7)</f>
        <v>39.450000000000003</v>
      </c>
      <c r="CN6" s="36">
        <f t="shared" si="10"/>
        <v>42</v>
      </c>
      <c r="CO6" s="36">
        <f t="shared" si="10"/>
        <v>38.5</v>
      </c>
      <c r="CP6" s="36">
        <f t="shared" si="10"/>
        <v>43.36</v>
      </c>
      <c r="CQ6" s="36">
        <f t="shared" si="10"/>
        <v>55.9</v>
      </c>
      <c r="CR6" s="36">
        <f t="shared" si="10"/>
        <v>57.3</v>
      </c>
      <c r="CS6" s="36">
        <f t="shared" si="10"/>
        <v>56.76</v>
      </c>
      <c r="CT6" s="36">
        <f t="shared" si="10"/>
        <v>56.04</v>
      </c>
      <c r="CU6" s="36">
        <f t="shared" si="10"/>
        <v>58.52</v>
      </c>
      <c r="CV6" s="35" t="str">
        <f>IF(CV7="","",IF(CV7="-","【-】","【"&amp;SUBSTITUTE(TEXT(CV7,"#,##0.00"),"-","△")&amp;"】"))</f>
        <v>【56.31】</v>
      </c>
      <c r="CW6" s="36">
        <f>IF(CW7="",NA(),CW7)</f>
        <v>67.2</v>
      </c>
      <c r="CX6" s="36">
        <f t="shared" ref="CX6:DF6" si="11">IF(CX7="",NA(),CX7)</f>
        <v>67.67</v>
      </c>
      <c r="CY6" s="36">
        <f t="shared" si="11"/>
        <v>61.71</v>
      </c>
      <c r="CZ6" s="36">
        <f t="shared" si="11"/>
        <v>63.04</v>
      </c>
      <c r="DA6" s="36">
        <f t="shared" si="11"/>
        <v>57.97</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1.1000000000000001</v>
      </c>
      <c r="EE6" s="36">
        <f t="shared" ref="EE6:EM6" si="14">IF(EE7="",NA(),EE7)</f>
        <v>0.44</v>
      </c>
      <c r="EF6" s="36">
        <f t="shared" si="14"/>
        <v>1.91</v>
      </c>
      <c r="EG6" s="36">
        <f t="shared" si="14"/>
        <v>3.86</v>
      </c>
      <c r="EH6" s="36">
        <f t="shared" si="14"/>
        <v>1.63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34843</v>
      </c>
      <c r="D7" s="38">
        <v>47</v>
      </c>
      <c r="E7" s="38">
        <v>1</v>
      </c>
      <c r="F7" s="38">
        <v>0</v>
      </c>
      <c r="G7" s="38">
        <v>0</v>
      </c>
      <c r="H7" s="38" t="s">
        <v>96</v>
      </c>
      <c r="I7" s="38" t="s">
        <v>97</v>
      </c>
      <c r="J7" s="38" t="s">
        <v>98</v>
      </c>
      <c r="K7" s="38" t="s">
        <v>99</v>
      </c>
      <c r="L7" s="38" t="s">
        <v>100</v>
      </c>
      <c r="M7" s="38" t="s">
        <v>101</v>
      </c>
      <c r="N7" s="39" t="s">
        <v>102</v>
      </c>
      <c r="O7" s="39" t="s">
        <v>103</v>
      </c>
      <c r="P7" s="39">
        <v>76.98</v>
      </c>
      <c r="Q7" s="39">
        <v>3630</v>
      </c>
      <c r="R7" s="39">
        <v>3193</v>
      </c>
      <c r="S7" s="39">
        <v>156.19</v>
      </c>
      <c r="T7" s="39">
        <v>20.440000000000001</v>
      </c>
      <c r="U7" s="39">
        <v>2444</v>
      </c>
      <c r="V7" s="39">
        <v>17.3</v>
      </c>
      <c r="W7" s="39">
        <v>141.27000000000001</v>
      </c>
      <c r="X7" s="39">
        <v>102.49</v>
      </c>
      <c r="Y7" s="39">
        <v>87.72</v>
      </c>
      <c r="Z7" s="39">
        <v>85.17</v>
      </c>
      <c r="AA7" s="39">
        <v>99.53</v>
      </c>
      <c r="AB7" s="39">
        <v>84.04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630.76</v>
      </c>
      <c r="BF7" s="39">
        <v>632.30999999999995</v>
      </c>
      <c r="BG7" s="39">
        <v>695</v>
      </c>
      <c r="BH7" s="39">
        <v>869.74</v>
      </c>
      <c r="BI7" s="39">
        <v>1325.62</v>
      </c>
      <c r="BJ7" s="39">
        <v>1144.79</v>
      </c>
      <c r="BK7" s="39">
        <v>1061.58</v>
      </c>
      <c r="BL7" s="39">
        <v>1007.7</v>
      </c>
      <c r="BM7" s="39">
        <v>1018.52</v>
      </c>
      <c r="BN7" s="39">
        <v>949.61</v>
      </c>
      <c r="BO7" s="39">
        <v>949.15</v>
      </c>
      <c r="BP7" s="39">
        <v>75.52</v>
      </c>
      <c r="BQ7" s="39">
        <v>70.23</v>
      </c>
      <c r="BR7" s="39">
        <v>77.05</v>
      </c>
      <c r="BS7" s="39">
        <v>70.989999999999995</v>
      </c>
      <c r="BT7" s="39">
        <v>68.7</v>
      </c>
      <c r="BU7" s="39">
        <v>56.04</v>
      </c>
      <c r="BV7" s="39">
        <v>58.52</v>
      </c>
      <c r="BW7" s="39">
        <v>59.22</v>
      </c>
      <c r="BX7" s="39">
        <v>58.79</v>
      </c>
      <c r="BY7" s="39">
        <v>58.41</v>
      </c>
      <c r="BZ7" s="39">
        <v>55.87</v>
      </c>
      <c r="CA7" s="39">
        <v>297.31</v>
      </c>
      <c r="CB7" s="39">
        <v>320.74</v>
      </c>
      <c r="CC7" s="39">
        <v>295.62</v>
      </c>
      <c r="CD7" s="39">
        <v>328.82</v>
      </c>
      <c r="CE7" s="39">
        <v>340.62</v>
      </c>
      <c r="CF7" s="39">
        <v>304.35000000000002</v>
      </c>
      <c r="CG7" s="39">
        <v>296.3</v>
      </c>
      <c r="CH7" s="39">
        <v>292.89999999999998</v>
      </c>
      <c r="CI7" s="39">
        <v>298.25</v>
      </c>
      <c r="CJ7" s="39">
        <v>303.27999999999997</v>
      </c>
      <c r="CK7" s="39">
        <v>288.19</v>
      </c>
      <c r="CL7" s="39">
        <v>39.44</v>
      </c>
      <c r="CM7" s="39">
        <v>39.450000000000003</v>
      </c>
      <c r="CN7" s="39">
        <v>42</v>
      </c>
      <c r="CO7" s="39">
        <v>38.5</v>
      </c>
      <c r="CP7" s="39">
        <v>43.36</v>
      </c>
      <c r="CQ7" s="39">
        <v>55.9</v>
      </c>
      <c r="CR7" s="39">
        <v>57.3</v>
      </c>
      <c r="CS7" s="39">
        <v>56.76</v>
      </c>
      <c r="CT7" s="39">
        <v>56.04</v>
      </c>
      <c r="CU7" s="39">
        <v>58.52</v>
      </c>
      <c r="CV7" s="39">
        <v>56.31</v>
      </c>
      <c r="CW7" s="39">
        <v>67.2</v>
      </c>
      <c r="CX7" s="39">
        <v>67.67</v>
      </c>
      <c r="CY7" s="39">
        <v>61.71</v>
      </c>
      <c r="CZ7" s="39">
        <v>63.04</v>
      </c>
      <c r="DA7" s="39">
        <v>57.97</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1.1000000000000001</v>
      </c>
      <c r="EE7" s="39">
        <v>0.44</v>
      </c>
      <c r="EF7" s="39">
        <v>1.91</v>
      </c>
      <c r="EG7" s="39">
        <v>3.86</v>
      </c>
      <c r="EH7" s="39">
        <v>1.63</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2022-01-21T05:01:00Z</cp:lastPrinted>
  <dcterms:created xsi:type="dcterms:W3CDTF">2021-12-03T07:01:58Z</dcterms:created>
  <dcterms:modified xsi:type="dcterms:W3CDTF">2022-01-24T01:36:16Z</dcterms:modified>
  <cp:category/>
</cp:coreProperties>
</file>