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i-oomori\Desktop\R040107県照会（公営企業に係る経営比較分析表（令和２年度決算）の分析等）\各課提出\"/>
    </mc:Choice>
  </mc:AlternateContent>
  <xr:revisionPtr revIDLastSave="0" documentId="13_ncr:1_{5ED2204B-B4DA-46A5-B3FA-421AF28098CE}" xr6:coauthVersionLast="43" xr6:coauthVersionMax="43" xr10:uidLastSave="{00000000-0000-0000-0000-000000000000}"/>
  <workbookProtection workbookAlgorithmName="SHA-512" workbookHashValue="sTnCUAHP2DoXohlpxawUd5Co+TO+Ep2DSMHYxbsml98rU/MH8Uz/u/Xya55OWO2EYUgf/Y3SxNmt+BzeRuJcYQ==" workbookSaltValue="O5tmEl8DOodJ4/KxzKoc9A==" workbookSpinCount="100000" lockStructure="1"/>
  <bookViews>
    <workbookView xWindow="-120" yWindow="-120" windowWidth="29040" windowHeight="15840" xr2:uid="{00000000-000D-0000-FFFF-FFFF00000000}"/>
  </bookViews>
  <sheets>
    <sheet name="法非適用_下水道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6" i="4"/>
  <c r="K86" i="4"/>
  <c r="J86" i="4"/>
  <c r="AT10" i="4"/>
  <c r="AL10" i="4"/>
  <c r="AD10" i="4"/>
  <c r="I10" i="4"/>
  <c r="P8" i="4"/>
  <c r="I8" i="4"/>
</calcChain>
</file>

<file path=xl/sharedStrings.xml><?xml version="1.0" encoding="utf-8"?>
<sst xmlns="http://schemas.openxmlformats.org/spreadsheetml/2006/main" count="236" uniqueCount="120">
  <si>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</si>
  <si>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</si>
  <si>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</si>
  <si>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</si>
  <si>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</si>
  <si>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</si>
  <si>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</si>
  <si>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</si>
  <si>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</si>
  <si>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</si>
  <si>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</si>
  <si>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</si>
  <si>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</si>
  <si>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</si>
  <si>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</si>
  <si>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</si>
  <si>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</si>
  <si>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</si>
  <si>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</si>
  <si>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</si>
  <si>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</si>
  <si>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</si>
  <si>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</si>
  <si>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</si>
  <si>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</si>
  <si>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</si>
  <si>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</si>
  <si>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</si>
  <si>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</si>
  <si>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</si>
  <si>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</si>
  <si>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</si>
  <si>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</si>
  <si>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</si>
  <si>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</si>
  <si>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</si>
  <si>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</si>
  <si>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</si>
  <si>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</si>
  <si>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</si>
  <si>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</si>
  <si>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</si>
  <si>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</si>
  <si>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</si>
  <si>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</si>
  <si>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</si>
  <si>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</si>
  <si>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</si>
  <si>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</si>
  <si>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</si>
  <si>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</si>
  <si>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</si>
  <si>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</si>
  <si>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</si>
  <si>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</si>
  <si>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</si>
  <si>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</si>
  <si>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</si>
  <si>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</si>
  <si>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</si>
  <si>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</si>
  <si>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</si>
  <si>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</si>
  <si>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</si>
  <si>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</si>
  <si>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</si>
  <si>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</si>
  <si>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</si>
  <si>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</si>
  <si>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</si>
  <si>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</si>
  <si>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</si>
  <si>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</si>
  <si>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</si>
  <si>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</si>
  <si>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</si>
  <si>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</si>
  <si>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</si>
  <si>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</si>
  <si>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</si>
  <si>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</si>
  <si>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</si>
  <si>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</si>
  <si>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</si>
  <si>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</si>
  <si>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</si>
  <si>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</si>
  <si>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</si>
  <si>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</si>
  <si>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</si>
  <si>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</si>
  <si>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</si>
  <si>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</si>
  <si>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</si>
  <si>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</si>
  <si>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</si>
  <si>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</si>
  <si>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</si>
  <si>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岩手県　田野畑村</t>
  </si>
  <si>
    <t>法非適用</t>
  </si>
  <si>
    <t>下水道事業</t>
  </si>
  <si>
    <t>特定環境保全公共下水道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</si>
  <si>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</si>
  <si>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</si>
  <si>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</si>
  <si>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</si>
  <si>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</si>
  <si>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</si>
  <si>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</si>
  <si>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</si>
  <si>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</si>
  <si>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</si>
  <si>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</si>
  <si>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</si>
  <si>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</si>
  <si>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</si>
  <si>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</si>
  <si>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①収益的収支比率について
　昨年度に引き続き、適正な繰入金等の財源確保に努め、可能な限り経営改善に努める。
④企業債残高対事業規模比率について
類似団体に比べて高い比率となっているが、事業概成を迎え数年が経過しており、今後しばらくは起債借入が無いことから、今後企業債残高は減っていく見込みである。
⑤経費回収率について
67％程度と低い水準である。接続率の影響や、料金設定の兼ね合いにより抜本的な改善は困難だが、今後可能な限り経営改善に努める。
⑥汚水処理原価について
類似団体に比べて汚水処理原価が高い傾向にある。継続して効率的な業務遂行を図るが、職員も一人で他業務との兼務状態であり、これ以上のコストカットは見込めない状況にある。
⑦施設利用率について
接続人口が少ないため、低い数値となっている。
⑧水洗化率について
類似団体と同程度の水準まで向上しつつあり、継続して取組を行う必要がある。</t>
    <rPh sb="14" eb="17">
      <t>サクネンド</t>
    </rPh>
    <rPh sb="23" eb="25">
      <t>テキセイ</t>
    </rPh>
    <rPh sb="26" eb="28">
      <t>クリイレ</t>
    </rPh>
    <rPh sb="28" eb="29">
      <t>キン</t>
    </rPh>
    <rPh sb="29" eb="30">
      <t>ナド</t>
    </rPh>
    <rPh sb="31" eb="33">
      <t>ザイゲン</t>
    </rPh>
    <rPh sb="33" eb="35">
      <t>カクホ</t>
    </rPh>
    <rPh sb="36" eb="37">
      <t>ツト</t>
    </rPh>
    <rPh sb="165" eb="167">
      <t>テイド</t>
    </rPh>
    <rPh sb="168" eb="169">
      <t>ヒク</t>
    </rPh>
    <rPh sb="170" eb="172">
      <t>スイジュン</t>
    </rPh>
    <rPh sb="367" eb="369">
      <t>ルイジ</t>
    </rPh>
    <rPh sb="369" eb="371">
      <t>ダンタイ</t>
    </rPh>
    <rPh sb="372" eb="375">
      <t>ドウテイド</t>
    </rPh>
    <rPh sb="376" eb="378">
      <t>スイジュン</t>
    </rPh>
    <rPh sb="380" eb="382">
      <t>コウジョウ</t>
    </rPh>
    <phoneticPr fontId="4"/>
  </si>
  <si>
    <t>供用開始より間もないため、老朽化による現象は生じていないが、適期な管渠更新に努める。</t>
    <phoneticPr fontId="4"/>
  </si>
  <si>
    <t>　本村全体での過疎化が進んでおり、当該事業区域もその影響を大きく受けている。
　今後有収水量は、水洗化を促進することにより、増加する一方だが、行政人口の減少に比例して水洗化人口の減少、節水器具の普及に伴い大幅な増加は見込めない状況である。
　しかし、下水道は水環境を守るのに、今や不可欠な施設であることから、将来にわたり継続的に維持するために、適正な使用料収入の確保及び汚水処理費の削減に努め、経営の健全化を図る。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</si>
</sst>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92-461F-8BFC-FFDCC3871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0.13</c:v>
                </c:pt>
                <c:pt idx="2">
                  <c:v>0.09</c:v>
                </c:pt>
                <c:pt idx="3">
                  <c:v>0.06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92-461F-8BFC-FFDCC3871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15</c:v>
                </c:pt>
                <c:pt idx="1">
                  <c:v>14.6</c:v>
                </c:pt>
                <c:pt idx="2">
                  <c:v>14.4</c:v>
                </c:pt>
                <c:pt idx="3">
                  <c:v>14.6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1B-43D2-B313-5C226753E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37.72</c:v>
                </c:pt>
                <c:pt idx="1">
                  <c:v>37.08</c:v>
                </c:pt>
                <c:pt idx="2">
                  <c:v>37.46</c:v>
                </c:pt>
                <c:pt idx="3">
                  <c:v>37.65</c:v>
                </c:pt>
                <c:pt idx="4">
                  <c:v>36.71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1B-43D2-B313-5C226753E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64.97</c:v>
                </c:pt>
                <c:pt idx="1">
                  <c:v>63.29</c:v>
                </c:pt>
                <c:pt idx="2">
                  <c:v>69.95</c:v>
                </c:pt>
                <c:pt idx="3">
                  <c:v>73.239999999999995</c:v>
                </c:pt>
                <c:pt idx="4">
                  <c:v>75.25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F-45CB-9555-F3E274058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68.459999999999994</c:v>
                </c:pt>
                <c:pt idx="1">
                  <c:v>67.22</c:v>
                </c:pt>
                <c:pt idx="2">
                  <c:v>67.459999999999994</c:v>
                </c:pt>
                <c:pt idx="3">
                  <c:v>67.37</c:v>
                </c:pt>
                <c:pt idx="4">
                  <c:v>70.05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2F-45CB-9555-F3E274058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76-4C9F-B063-1D0AE7499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76-4C9F-B063-1D0AE7499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C0-4123-B7B3-8F542E3AE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C0-4123-B7B3-8F542E3AE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9-4F28-B632-D1CAA6B08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79-4F28-B632-D1CAA6B08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A4-499B-91D2-846CD730F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A4-499B-91D2-846CD730F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2-4978-9914-B7ABD7988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22-4978-9914-B7ABD7988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4499.18</c:v>
                </c:pt>
                <c:pt idx="1">
                  <c:v>4356.83</c:v>
                </c:pt>
                <c:pt idx="2">
                  <c:v>4118.33</c:v>
                </c:pt>
                <c:pt idx="3">
                  <c:v>3897.97</c:v>
                </c:pt>
                <c:pt idx="4">
                  <c:v>3312.4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79-4D6F-BA60-F65646E37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1592.72</c:v>
                </c:pt>
                <c:pt idx="1">
                  <c:v>1223.96</c:v>
                </c:pt>
                <c:pt idx="2">
                  <c:v>1269.1500000000001</c:v>
                </c:pt>
                <c:pt idx="3">
                  <c:v>1087.96</c:v>
                </c:pt>
                <c:pt idx="4">
                  <c:v>1209.45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9-4D6F-BA60-F65646E37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34.35</c:v>
                </c:pt>
                <c:pt idx="1">
                  <c:v>55.76</c:v>
                </c:pt>
                <c:pt idx="2">
                  <c:v>61.97</c:v>
                </c:pt>
                <c:pt idx="3">
                  <c:v>61.12</c:v>
                </c:pt>
                <c:pt idx="4">
                  <c:v>67.430000000000007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DC-46E1-82A7-DA954D3DA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53.7</c:v>
                </c:pt>
                <c:pt idx="1">
                  <c:v>61.54</c:v>
                </c:pt>
                <c:pt idx="2">
                  <c:v>63.97</c:v>
                </c:pt>
                <c:pt idx="3">
                  <c:v>59.67</c:v>
                </c:pt>
                <c:pt idx="4">
                  <c:v>55.93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DC-46E1-82A7-DA954D3DA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562.89</c:v>
                </c:pt>
                <c:pt idx="1">
                  <c:v>348.79</c:v>
                </c:pt>
                <c:pt idx="2">
                  <c:v>319.81</c:v>
                </c:pt>
                <c:pt idx="3">
                  <c:v>326.67</c:v>
                </c:pt>
                <c:pt idx="4">
                  <c:v>309.55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7F-408F-BAB4-1B1AF8FC5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300.35000000000002</c:v>
                </c:pt>
                <c:pt idx="1">
                  <c:v>267.86</c:v>
                </c:pt>
                <c:pt idx="2">
                  <c:v>256.82</c:v>
                </c:pt>
                <c:pt idx="3">
                  <c:v>270.60000000000002</c:v>
                </c:pt>
                <c:pt idx="4">
                  <c:v>289.60000000000002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7F-408F-BAB4-1B1AF8FC5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【1,260.21】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="80" zoomScaleNormal="8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岩手県　田野畑村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特定環境保全公共下水道</v>
      </c>
      <c r="Q8" s="49"/>
      <c r="R8" s="49"/>
      <c r="S8" s="49"/>
      <c r="T8" s="49"/>
      <c r="U8" s="49"/>
      <c r="V8" s="49"/>
      <c r="W8" s="49" t="str">
        <f>データ!L6</f>
        <v>D3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3193</v>
      </c>
      <c r="AM8" s="51"/>
      <c r="AN8" s="51"/>
      <c r="AO8" s="51"/>
      <c r="AP8" s="51"/>
      <c r="AQ8" s="51"/>
      <c r="AR8" s="51"/>
      <c r="AS8" s="51"/>
      <c r="AT8" s="46">
        <f>データ!T6</f>
        <v>156.19</v>
      </c>
      <c r="AU8" s="46"/>
      <c r="AV8" s="46"/>
      <c r="AW8" s="46"/>
      <c r="AX8" s="46"/>
      <c r="AY8" s="46"/>
      <c r="AZ8" s="46"/>
      <c r="BA8" s="46"/>
      <c r="BB8" s="46">
        <f>データ!U6</f>
        <v>20.440000000000001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12.6</v>
      </c>
      <c r="Q10" s="46"/>
      <c r="R10" s="46"/>
      <c r="S10" s="46"/>
      <c r="T10" s="46"/>
      <c r="U10" s="46"/>
      <c r="V10" s="46"/>
      <c r="W10" s="46">
        <f>データ!Q6</f>
        <v>97.56</v>
      </c>
      <c r="X10" s="46"/>
      <c r="Y10" s="46"/>
      <c r="Z10" s="46"/>
      <c r="AA10" s="46"/>
      <c r="AB10" s="46"/>
      <c r="AC10" s="46"/>
      <c r="AD10" s="51">
        <f>データ!R6</f>
        <v>3630</v>
      </c>
      <c r="AE10" s="51"/>
      <c r="AF10" s="51"/>
      <c r="AG10" s="51"/>
      <c r="AH10" s="51"/>
      <c r="AI10" s="51"/>
      <c r="AJ10" s="51"/>
      <c r="AK10" s="2"/>
      <c r="AL10" s="51">
        <f>データ!V6</f>
        <v>400</v>
      </c>
      <c r="AM10" s="51"/>
      <c r="AN10" s="51"/>
      <c r="AO10" s="51"/>
      <c r="AP10" s="51"/>
      <c r="AQ10" s="51"/>
      <c r="AR10" s="51"/>
      <c r="AS10" s="51"/>
      <c r="AT10" s="46">
        <f>データ!W6</f>
        <v>0.32</v>
      </c>
      <c r="AU10" s="46"/>
      <c r="AV10" s="46"/>
      <c r="AW10" s="46"/>
      <c r="AX10" s="46"/>
      <c r="AY10" s="46"/>
      <c r="AZ10" s="46"/>
      <c r="BA10" s="46"/>
      <c r="BB10" s="46">
        <f>データ!X6</f>
        <v>1250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76" t="s">
        <v>117</v>
      </c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8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6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8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6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8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6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8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6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8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6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8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6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8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6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8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6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8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6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8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6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8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6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8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6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8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6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8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6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8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6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8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6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8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6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8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6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8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6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8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6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8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6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8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6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8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6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8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6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8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6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8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6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  <c r="BZ42" s="78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6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8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9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1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118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119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【1,260.21】</v>
      </c>
      <c r="I86" s="26" t="str">
        <f>データ!CA6</f>
        <v>【75.29】</v>
      </c>
      <c r="J86" s="26" t="str">
        <f>データ!CL6</f>
        <v>【215.41】</v>
      </c>
      <c r="K86" s="26" t="str">
        <f>データ!CW6</f>
        <v>【42.90】</v>
      </c>
      <c r="L86" s="26" t="str">
        <f>データ!DH6</f>
        <v>【84.75】</v>
      </c>
      <c r="M86" s="26" t="s">
        <v>44</v>
      </c>
      <c r="N86" s="26" t="s">
        <v>44</v>
      </c>
      <c r="O86" s="26" t="str">
        <f>データ!EO6</f>
        <v>【0.30】</v>
      </c>
    </row>
  </sheetData>
  <sheetProtection algorithmName="SHA-512" hashValue="Ewx1/cgBgmyX1pIRbnFkJgbNLZbcX3wmaJrak8L7bmXsJIKOBKSmqhaMJRKl6C82jKzrDtzFBr32KYJqOOMqdg==" saltValue="UFUhUkzDgFn77SYHszqG9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83" t="s">
        <v>54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55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56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58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59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60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61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62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63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64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65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66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67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68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2020</v>
      </c>
      <c r="C6" s="33">
        <f t="shared" ref="C6:X6" si="3">C7</f>
        <v>34843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岩手県　田野畑村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12.6</v>
      </c>
      <c r="Q6" s="34">
        <f t="shared" si="3"/>
        <v>97.56</v>
      </c>
      <c r="R6" s="34">
        <f t="shared" si="3"/>
        <v>3630</v>
      </c>
      <c r="S6" s="34">
        <f t="shared" si="3"/>
        <v>3193</v>
      </c>
      <c r="T6" s="34">
        <f t="shared" si="3"/>
        <v>156.19</v>
      </c>
      <c r="U6" s="34">
        <f t="shared" si="3"/>
        <v>20.440000000000001</v>
      </c>
      <c r="V6" s="34">
        <f t="shared" si="3"/>
        <v>400</v>
      </c>
      <c r="W6" s="34">
        <f t="shared" si="3"/>
        <v>0.32</v>
      </c>
      <c r="X6" s="34">
        <f t="shared" si="3"/>
        <v>1250</v>
      </c>
      <c r="Y6" s="35">
        <f>IF(Y7="",NA(),Y7)</f>
        <v>100</v>
      </c>
      <c r="Z6" s="35">
        <f t="shared" ref="Z6:AH6" si="4">IF(Z7="",NA(),Z7)</f>
        <v>100</v>
      </c>
      <c r="AA6" s="35">
        <f t="shared" si="4"/>
        <v>100</v>
      </c>
      <c r="AB6" s="35">
        <f t="shared" si="4"/>
        <v>100</v>
      </c>
      <c r="AC6" s="35">
        <f t="shared" si="4"/>
        <v>100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4499.18</v>
      </c>
      <c r="BG6" s="35">
        <f t="shared" ref="BG6:BO6" si="7">IF(BG7="",NA(),BG7)</f>
        <v>4356.83</v>
      </c>
      <c r="BH6" s="35">
        <f t="shared" si="7"/>
        <v>4118.33</v>
      </c>
      <c r="BI6" s="35">
        <f t="shared" si="7"/>
        <v>3897.97</v>
      </c>
      <c r="BJ6" s="35">
        <f t="shared" si="7"/>
        <v>3312.4</v>
      </c>
      <c r="BK6" s="35">
        <f t="shared" si="7"/>
        <v>1592.72</v>
      </c>
      <c r="BL6" s="35">
        <f t="shared" si="7"/>
        <v>1223.96</v>
      </c>
      <c r="BM6" s="35">
        <f t="shared" si="7"/>
        <v>1269.1500000000001</v>
      </c>
      <c r="BN6" s="35">
        <f t="shared" si="7"/>
        <v>1087.96</v>
      </c>
      <c r="BO6" s="35">
        <f t="shared" si="7"/>
        <v>1209.45</v>
      </c>
      <c r="BP6" s="34" t="str">
        <f>IF(BP7="","",IF(BP7="-","【-】","【"&amp;SUBSTITUTE(TEXT(BP7,"#,##0.00"),"-","△")&amp;"】"))</f>
        <v>【1,260.21】</v>
      </c>
      <c r="BQ6" s="35">
        <f>IF(BQ7="",NA(),BQ7)</f>
        <v>34.35</v>
      </c>
      <c r="BR6" s="35">
        <f t="shared" ref="BR6:BZ6" si="8">IF(BR7="",NA(),BR7)</f>
        <v>55.76</v>
      </c>
      <c r="BS6" s="35">
        <f t="shared" si="8"/>
        <v>61.97</v>
      </c>
      <c r="BT6" s="35">
        <f t="shared" si="8"/>
        <v>61.12</v>
      </c>
      <c r="BU6" s="35">
        <f t="shared" si="8"/>
        <v>67.430000000000007</v>
      </c>
      <c r="BV6" s="35">
        <f t="shared" si="8"/>
        <v>53.7</v>
      </c>
      <c r="BW6" s="35">
        <f t="shared" si="8"/>
        <v>61.54</v>
      </c>
      <c r="BX6" s="35">
        <f t="shared" si="8"/>
        <v>63.97</v>
      </c>
      <c r="BY6" s="35">
        <f t="shared" si="8"/>
        <v>59.67</v>
      </c>
      <c r="BZ6" s="35">
        <f t="shared" si="8"/>
        <v>55.93</v>
      </c>
      <c r="CA6" s="34" t="str">
        <f>IF(CA7="","",IF(CA7="-","【-】","【"&amp;SUBSTITUTE(TEXT(CA7,"#,##0.00"),"-","△")&amp;"】"))</f>
        <v>【75.29】</v>
      </c>
      <c r="CB6" s="35">
        <f>IF(CB7="",NA(),CB7)</f>
        <v>562.89</v>
      </c>
      <c r="CC6" s="35">
        <f t="shared" ref="CC6:CK6" si="9">IF(CC7="",NA(),CC7)</f>
        <v>348.79</v>
      </c>
      <c r="CD6" s="35">
        <f t="shared" si="9"/>
        <v>319.81</v>
      </c>
      <c r="CE6" s="35">
        <f t="shared" si="9"/>
        <v>326.67</v>
      </c>
      <c r="CF6" s="35">
        <f t="shared" si="9"/>
        <v>309.55</v>
      </c>
      <c r="CG6" s="35">
        <f t="shared" si="9"/>
        <v>300.35000000000002</v>
      </c>
      <c r="CH6" s="35">
        <f t="shared" si="9"/>
        <v>267.86</v>
      </c>
      <c r="CI6" s="35">
        <f t="shared" si="9"/>
        <v>256.82</v>
      </c>
      <c r="CJ6" s="35">
        <f t="shared" si="9"/>
        <v>270.60000000000002</v>
      </c>
      <c r="CK6" s="35">
        <f t="shared" si="9"/>
        <v>289.60000000000002</v>
      </c>
      <c r="CL6" s="34" t="str">
        <f>IF(CL7="","",IF(CL7="-","【-】","【"&amp;SUBSTITUTE(TEXT(CL7,"#,##0.00"),"-","△")&amp;"】"))</f>
        <v>【215.41】</v>
      </c>
      <c r="CM6" s="35">
        <f>IF(CM7="",NA(),CM7)</f>
        <v>15</v>
      </c>
      <c r="CN6" s="35">
        <f t="shared" ref="CN6:CV6" si="10">IF(CN7="",NA(),CN7)</f>
        <v>14.6</v>
      </c>
      <c r="CO6" s="35">
        <f t="shared" si="10"/>
        <v>14.4</v>
      </c>
      <c r="CP6" s="35">
        <f t="shared" si="10"/>
        <v>14.6</v>
      </c>
      <c r="CQ6" s="35">
        <f t="shared" si="10"/>
        <v>15</v>
      </c>
      <c r="CR6" s="35">
        <f t="shared" si="10"/>
        <v>37.72</v>
      </c>
      <c r="CS6" s="35">
        <f t="shared" si="10"/>
        <v>37.08</v>
      </c>
      <c r="CT6" s="35">
        <f t="shared" si="10"/>
        <v>37.46</v>
      </c>
      <c r="CU6" s="35">
        <f t="shared" si="10"/>
        <v>37.65</v>
      </c>
      <c r="CV6" s="35">
        <f t="shared" si="10"/>
        <v>36.71</v>
      </c>
      <c r="CW6" s="34" t="str">
        <f>IF(CW7="","",IF(CW7="-","【-】","【"&amp;SUBSTITUTE(TEXT(CW7,"#,##0.00"),"-","△")&amp;"】"))</f>
        <v>【42.90】</v>
      </c>
      <c r="CX6" s="35">
        <f>IF(CX7="",NA(),CX7)</f>
        <v>64.97</v>
      </c>
      <c r="CY6" s="35">
        <f t="shared" ref="CY6:DG6" si="11">IF(CY7="",NA(),CY7)</f>
        <v>63.29</v>
      </c>
      <c r="CZ6" s="35">
        <f t="shared" si="11"/>
        <v>69.95</v>
      </c>
      <c r="DA6" s="35">
        <f t="shared" si="11"/>
        <v>73.239999999999995</v>
      </c>
      <c r="DB6" s="35">
        <f t="shared" si="11"/>
        <v>75.25</v>
      </c>
      <c r="DC6" s="35">
        <f t="shared" si="11"/>
        <v>68.459999999999994</v>
      </c>
      <c r="DD6" s="35">
        <f t="shared" si="11"/>
        <v>67.22</v>
      </c>
      <c r="DE6" s="35">
        <f t="shared" si="11"/>
        <v>67.459999999999994</v>
      </c>
      <c r="DF6" s="35">
        <f t="shared" si="11"/>
        <v>67.37</v>
      </c>
      <c r="DG6" s="35">
        <f t="shared" si="11"/>
        <v>70.05</v>
      </c>
      <c r="DH6" s="34" t="str">
        <f>IF(DH7="","",IF(DH7="-","【-】","【"&amp;SUBSTITUTE(TEXT(DH7,"#,##0.00"),"-","△")&amp;"】"))</f>
        <v>【84.75】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0.13</v>
      </c>
      <c r="EK6" s="35">
        <f t="shared" si="14"/>
        <v>0.13</v>
      </c>
      <c r="EL6" s="35">
        <f t="shared" si="14"/>
        <v>0.09</v>
      </c>
      <c r="EM6" s="35">
        <f t="shared" si="14"/>
        <v>0.06</v>
      </c>
      <c r="EN6" s="35">
        <f t="shared" si="14"/>
        <v>0.02</v>
      </c>
      <c r="EO6" s="34" t="str">
        <f>IF(EO7="","",IF(EO7="-","【-】","【"&amp;SUBSTITUTE(TEXT(EO7,"#,##0.00"),"-","△")&amp;"】"))</f>
        <v>【0.30】</v>
      </c>
    </row>
    <row r="7" spans="1:145" s="36" customFormat="1" x14ac:dyDescent="0.15">
      <c r="A7" s="28"/>
      <c r="B7" s="37">
        <v>2020</v>
      </c>
      <c r="C7" s="37">
        <v>34843</v>
      </c>
      <c r="D7" s="37">
        <v>47</v>
      </c>
      <c r="E7" s="37">
        <v>17</v>
      </c>
      <c r="F7" s="37">
        <v>4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12.6</v>
      </c>
      <c r="Q7" s="38">
        <v>97.56</v>
      </c>
      <c r="R7" s="38">
        <v>3630</v>
      </c>
      <c r="S7" s="38">
        <v>3193</v>
      </c>
      <c r="T7" s="38">
        <v>156.19</v>
      </c>
      <c r="U7" s="38">
        <v>20.440000000000001</v>
      </c>
      <c r="V7" s="38">
        <v>400</v>
      </c>
      <c r="W7" s="38">
        <v>0.32</v>
      </c>
      <c r="X7" s="38">
        <v>1250</v>
      </c>
      <c r="Y7" s="38">
        <v>100</v>
      </c>
      <c r="Z7" s="38">
        <v>100</v>
      </c>
      <c r="AA7" s="38">
        <v>100</v>
      </c>
      <c r="AB7" s="38">
        <v>100</v>
      </c>
      <c r="AC7" s="38">
        <v>100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4499.18</v>
      </c>
      <c r="BG7" s="38">
        <v>4356.83</v>
      </c>
      <c r="BH7" s="38">
        <v>4118.33</v>
      </c>
      <c r="BI7" s="38">
        <v>3897.97</v>
      </c>
      <c r="BJ7" s="38">
        <v>3312.4</v>
      </c>
      <c r="BK7" s="38">
        <v>1592.72</v>
      </c>
      <c r="BL7" s="38">
        <v>1223.96</v>
      </c>
      <c r="BM7" s="38">
        <v>1269.1500000000001</v>
      </c>
      <c r="BN7" s="38">
        <v>1087.96</v>
      </c>
      <c r="BO7" s="38">
        <v>1209.45</v>
      </c>
      <c r="BP7" s="38">
        <v>1260.21</v>
      </c>
      <c r="BQ7" s="38">
        <v>34.35</v>
      </c>
      <c r="BR7" s="38">
        <v>55.76</v>
      </c>
      <c r="BS7" s="38">
        <v>61.97</v>
      </c>
      <c r="BT7" s="38">
        <v>61.12</v>
      </c>
      <c r="BU7" s="38">
        <v>67.430000000000007</v>
      </c>
      <c r="BV7" s="38">
        <v>53.7</v>
      </c>
      <c r="BW7" s="38">
        <v>61.54</v>
      </c>
      <c r="BX7" s="38">
        <v>63.97</v>
      </c>
      <c r="BY7" s="38">
        <v>59.67</v>
      </c>
      <c r="BZ7" s="38">
        <v>55.93</v>
      </c>
      <c r="CA7" s="38">
        <v>75.290000000000006</v>
      </c>
      <c r="CB7" s="38">
        <v>562.89</v>
      </c>
      <c r="CC7" s="38">
        <v>348.79</v>
      </c>
      <c r="CD7" s="38">
        <v>319.81</v>
      </c>
      <c r="CE7" s="38">
        <v>326.67</v>
      </c>
      <c r="CF7" s="38">
        <v>309.55</v>
      </c>
      <c r="CG7" s="38">
        <v>300.35000000000002</v>
      </c>
      <c r="CH7" s="38">
        <v>267.86</v>
      </c>
      <c r="CI7" s="38">
        <v>256.82</v>
      </c>
      <c r="CJ7" s="38">
        <v>270.60000000000002</v>
      </c>
      <c r="CK7" s="38">
        <v>289.60000000000002</v>
      </c>
      <c r="CL7" s="38">
        <v>215.41</v>
      </c>
      <c r="CM7" s="38">
        <v>15</v>
      </c>
      <c r="CN7" s="38">
        <v>14.6</v>
      </c>
      <c r="CO7" s="38">
        <v>14.4</v>
      </c>
      <c r="CP7" s="38">
        <v>14.6</v>
      </c>
      <c r="CQ7" s="38">
        <v>15</v>
      </c>
      <c r="CR7" s="38">
        <v>37.72</v>
      </c>
      <c r="CS7" s="38">
        <v>37.08</v>
      </c>
      <c r="CT7" s="38">
        <v>37.46</v>
      </c>
      <c r="CU7" s="38">
        <v>37.65</v>
      </c>
      <c r="CV7" s="38">
        <v>36.71</v>
      </c>
      <c r="CW7" s="38">
        <v>42.9</v>
      </c>
      <c r="CX7" s="38">
        <v>64.97</v>
      </c>
      <c r="CY7" s="38">
        <v>63.29</v>
      </c>
      <c r="CZ7" s="38">
        <v>69.95</v>
      </c>
      <c r="DA7" s="38">
        <v>73.239999999999995</v>
      </c>
      <c r="DB7" s="38">
        <v>75.25</v>
      </c>
      <c r="DC7" s="38">
        <v>68.459999999999994</v>
      </c>
      <c r="DD7" s="38">
        <v>67.22</v>
      </c>
      <c r="DE7" s="38">
        <v>67.459999999999994</v>
      </c>
      <c r="DF7" s="38">
        <v>67.37</v>
      </c>
      <c r="DG7" s="38">
        <v>70.05</v>
      </c>
      <c r="DH7" s="38">
        <v>84.75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0.13</v>
      </c>
      <c r="EK7" s="38">
        <v>0.13</v>
      </c>
      <c r="EL7" s="38">
        <v>0.09</v>
      </c>
      <c r="EM7" s="38">
        <v>0.06</v>
      </c>
      <c r="EN7" s="38">
        <v>0.02</v>
      </c>
      <c r="EO7" s="38">
        <v>0.3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113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2021-12-03T07:49:22Z</dcterms:created>
  <dcterms:modified xsi:type="dcterms:W3CDTF">2022-01-24T01:38:02Z</dcterms:modified>
  <cp:category/>
</cp:coreProperties>
</file>