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i-oomori\Desktop\R040107県照会（公営企業に係る経営比較分析表（令和２年度決算）の分析等）\各課提出\"/>
    </mc:Choice>
  </mc:AlternateContent>
  <xr:revisionPtr revIDLastSave="0" documentId="13_ncr:1_{F44B92ED-13E8-4F81-98D5-6F1D67A8C4FA}" xr6:coauthVersionLast="43" xr6:coauthVersionMax="43" xr10:uidLastSave="{00000000-0000-0000-0000-000000000000}"/>
  <workbookProtection workbookAlgorithmName="SHA-512" workbookHashValue="QoCiCYzJGC2Yo/NuN5tEp87/xkgqqyLqd9vAhBCgXwrBzuvA3F9HV9IoSGyHwIflzsU5hq9mwS9AAwg1U5AtSw==" workbookSaltValue="jAf/JGX2J7ZJMdqxBCvbq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T10" i="4"/>
  <c r="AL10" i="4"/>
  <c r="AD10"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<sst xmlns="http://schemas.openxmlformats.org/spreadsheetml/2006/main" count="236" uniqueCount="119">
  <si>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</si>
  <si>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</si>
  <si>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</si>
  <si>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</si>
  <si>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</si>
  <si>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</si>
  <si>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</si>
  <si>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</si>
  <si>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</si>
  <si>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</si>
  <si>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</si>
  <si>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</si>
  <si>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</si>
  <si>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</si>
  <si>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</si>
  <si>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</si>
  <si>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</si>
  <si>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</si>
  <si>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</si>
  <si>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</si>
  <si>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</si>
  <si>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</si>
  <si>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</si>
  <si>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</si>
  <si>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</si>
  <si>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</si>
  <si>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</si>
  <si>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</si>
  <si>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</si>
  <si>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</si>
  <si>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</si>
  <si>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</si>
  <si>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</si>
  <si>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</si>
  <si>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</si>
  <si>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</si>
  <si>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</si>
  <si>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</si>
  <si>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</si>
  <si>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</si>
  <si>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</si>
  <si>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</si>
  <si>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</si>
  <si>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</si>
  <si>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</si>
  <si>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</si>
  <si>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</si>
  <si>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</si>
  <si>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</si>
  <si>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</si>
  <si>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</si>
  <si>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</si>
  <si>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</si>
  <si>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</si>
  <si>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</si>
  <si>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</si>
  <si>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</si>
  <si>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</si>
  <si>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</si>
  <si>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</si>
  <si>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</si>
  <si>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</si>
  <si>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</si>
  <si>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</si>
  <si>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</si>
  <si>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</si>
  <si>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</si>
  <si>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</si>
  <si>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</si>
  <si>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</si>
  <si>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</si>
  <si>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</si>
  <si>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</si>
  <si>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</si>
  <si>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</si>
  <si>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</si>
  <si>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</si>
  <si>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</si>
  <si>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</si>
  <si>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</si>
  <si>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</si>
  <si>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</si>
  <si>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</si>
  <si>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</si>
  <si>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</si>
  <si>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</si>
  <si>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</si>
  <si>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</si>
  <si>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</si>
  <si>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</si>
  <si>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</si>
  <si>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</si>
  <si>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</si>
  <si>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</si>
  <si>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</si>
  <si>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</si>
  <si>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</si>
  <si>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</si>
  <si>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田野畑村</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</si>
  <si>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</si>
  <si>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</si>
  <si>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</si>
  <si>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</si>
  <si>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</si>
  <si>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</si>
  <si>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</si>
  <si>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</si>
  <si>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</si>
  <si>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</si>
  <si>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</si>
  <si>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</si>
  <si>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</si>
  <si>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</si>
  <si>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</si>
  <si>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</si>
  <si>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</si>
  <si>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①収益的収支比率について
　分流式に要する費用の見直しにより比率が向上している。引き続き、可能な限り経営改善に努める。
④企業債残高対事業規模比率について
東日本大震災の復興事業により類似団体に比べて高い比率である。今般、施設の機能保全計画を策定したところであり、本計画に基づき計画的整備に努めるため現状の水準が維持される見込みである。
⑤経費回収率について
類似団体の水準を上回ってはいるものの、コロナ渦の影響で使用料が伸びず減少に転じたが、今後も引き続いて経費回収率の向上に努め、経営改善を図る。
⑥汚水処理原価について
汚水処理原価は概ね類似団体より下回る水準で推移し、今後も良好な状態を維持するよう努める。
⑦施設利用率について
過疎化が進行し接続人口が少が減少しているため、低い数値となっている。
⑧水洗化率について
類似団体平均値より低い数値となっているたが、水洗化率は年々向上している傾向にあるため、継続して取組を行う必要がある。</t>
    <rPh sb="14" eb="16">
      <t>ブンリュウ</t>
    </rPh>
    <rPh sb="16" eb="17">
      <t>シキ</t>
    </rPh>
    <rPh sb="18" eb="19">
      <t>ヨウ</t>
    </rPh>
    <rPh sb="21" eb="23">
      <t>ヒヨウ</t>
    </rPh>
    <rPh sb="24" eb="26">
      <t>ミナオ</t>
    </rPh>
    <rPh sb="30" eb="32">
      <t>ヒリツ</t>
    </rPh>
    <rPh sb="33" eb="35">
      <t>コウジョウ</t>
    </rPh>
    <rPh sb="40" eb="41">
      <t>ヒ</t>
    </rPh>
    <rPh sb="42" eb="43">
      <t>ツヅ</t>
    </rPh>
    <rPh sb="109" eb="111">
      <t>コンパン</t>
    </rPh>
    <rPh sb="112" eb="114">
      <t>シセツ</t>
    </rPh>
    <rPh sb="115" eb="117">
      <t>キノウ</t>
    </rPh>
    <rPh sb="117" eb="119">
      <t>ホゼン</t>
    </rPh>
    <rPh sb="119" eb="121">
      <t>ケイカク</t>
    </rPh>
    <rPh sb="122" eb="124">
      <t>サクテイ</t>
    </rPh>
    <rPh sb="133" eb="134">
      <t>ホン</t>
    </rPh>
    <rPh sb="134" eb="136">
      <t>ケイカク</t>
    </rPh>
    <rPh sb="137" eb="138">
      <t>モト</t>
    </rPh>
    <rPh sb="140" eb="143">
      <t>ケイカクテキ</t>
    </rPh>
    <rPh sb="143" eb="145">
      <t>セイビ</t>
    </rPh>
    <rPh sb="146" eb="147">
      <t>ツト</t>
    </rPh>
    <rPh sb="151" eb="153">
      <t>ゲンジョウ</t>
    </rPh>
    <rPh sb="154" eb="156">
      <t>スイジュン</t>
    </rPh>
    <rPh sb="157" eb="159">
      <t>イジ</t>
    </rPh>
    <rPh sb="187" eb="189">
      <t>スイジュン</t>
    </rPh>
    <rPh sb="190" eb="192">
      <t>ウワマワ</t>
    </rPh>
    <rPh sb="204" eb="205">
      <t>ウズ</t>
    </rPh>
    <rPh sb="206" eb="208">
      <t>エイキョウ</t>
    </rPh>
    <rPh sb="209" eb="212">
      <t>シヨウリョウ</t>
    </rPh>
    <rPh sb="213" eb="214">
      <t>ノ</t>
    </rPh>
    <rPh sb="216" eb="218">
      <t>ゲンショウ</t>
    </rPh>
    <rPh sb="219" eb="220">
      <t>テン</t>
    </rPh>
    <rPh sb="224" eb="226">
      <t>コンゴ</t>
    </rPh>
    <rPh sb="227" eb="228">
      <t>ヒ</t>
    </rPh>
    <rPh sb="229" eb="230">
      <t>ツヅ</t>
    </rPh>
    <rPh sb="232" eb="234">
      <t>ケイヒ</t>
    </rPh>
    <rPh sb="234" eb="236">
      <t>カイシュウ</t>
    </rPh>
    <rPh sb="236" eb="237">
      <t>リツ</t>
    </rPh>
    <rPh sb="238" eb="240">
      <t>コウジョウ</t>
    </rPh>
    <rPh sb="241" eb="242">
      <t>ツト</t>
    </rPh>
    <rPh sb="249" eb="250">
      <t>ハカ</t>
    </rPh>
    <rPh sb="281" eb="283">
      <t>シタマワ</t>
    </rPh>
    <rPh sb="284" eb="286">
      <t>スイジュン</t>
    </rPh>
    <rPh sb="327" eb="329">
      <t>シンコウ</t>
    </rPh>
    <phoneticPr fontId="4"/>
  </si>
  <si>
    <t>　近年、東日本大震災津波の災害復旧及び復興事業に伴い施設が新設されているが、被災を免れた地区や、既設管の再利用をしている地区は、最も古い場所で30年程度経過しているため、今後、不明水等の動向に注視しながら、適期の老朽化対策に努めたい。</t>
  </si>
  <si>
    <t>　集落排水施設は水環境を守るのに、今や不可欠な施設であることから、将来にわたり継続的に維持するために、適正な使用料収入の確保及び汚水処理費の削減に努め、経営の健全化を図っていきたい。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</si>
</sst>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3</c:v>
                </c:pt>
                <c:pt idx="1">
                  <c:v>0</c:v>
                </c:pt>
                <c:pt idx="2">
                  <c:v>0</c:v>
                </c:pt>
                <c:pt idx="3">
                  <c:v>0</c:v>
                </c:pt>
                <c:pt idx="4">
                  <c:v>0</c:v>
                </c:pt>
              </c:numCache>
            </c:numRef>
          </c:val>
          <c:extLst>
            <c:ext xmlns:c16="http://schemas.microsoft.com/office/drawing/2014/chart" uri="{C3380CC4-5D6E-409C-BE32-E72D297353CC}">
              <c16:uniqueId val="{00000000-D3CB-432D-A48F-D700EFF2A63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0.12</c:v>
                </c:pt>
                <c:pt idx="1">
                  <c:v>0</c:v>
                </c:pt>
                <c:pt idx="2">
                  <c:v>0</c:v>
                </c:pt>
                <c:pt idx="3">
                  <c:v>0</c:v>
                </c:pt>
                <c:pt idx="4" formatCode="#,##0.00;&quot;△&quot;#,##0.00;&quot;-&quot;">
                  <c:v>0.01</c:v>
                </c:pt>
              </c:numCache>
            </c:numRef>
          </c:val>
          <c:smooth val="0"/>
          <c:extLst>
            <c:ext xmlns:c16="http://schemas.microsoft.com/office/drawing/2014/chart" uri="{C3380CC4-5D6E-409C-BE32-E72D297353CC}">
              <c16:uniqueId val="{00000001-D3CB-432D-A48F-D700EFF2A63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28.33</c:v>
                </c:pt>
                <c:pt idx="1">
                  <c:v>28.33</c:v>
                </c:pt>
                <c:pt idx="2">
                  <c:v>27.31</c:v>
                </c:pt>
                <c:pt idx="3">
                  <c:v>27.31</c:v>
                </c:pt>
                <c:pt idx="4">
                  <c:v>27.31</c:v>
                </c:pt>
              </c:numCache>
            </c:numRef>
          </c:val>
          <c:extLst>
            <c:ext xmlns:c16="http://schemas.microsoft.com/office/drawing/2014/chart" uri="{C3380CC4-5D6E-409C-BE32-E72D297353CC}">
              <c16:uniqueId val="{00000000-446A-424B-A370-E9C67810227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c:v>
                </c:pt>
                <c:pt idx="1">
                  <c:v>39.799999999999997</c:v>
                </c:pt>
                <c:pt idx="2">
                  <c:v>40.83</c:v>
                </c:pt>
                <c:pt idx="3">
                  <c:v>39.130000000000003</c:v>
                </c:pt>
                <c:pt idx="4">
                  <c:v>40.29</c:v>
                </c:pt>
              </c:numCache>
            </c:numRef>
          </c:val>
          <c:smooth val="0"/>
          <c:extLst>
            <c:ext xmlns:c16="http://schemas.microsoft.com/office/drawing/2014/chart" uri="{C3380CC4-5D6E-409C-BE32-E72D297353CC}">
              <c16:uniqueId val="{00000001-446A-424B-A370-E9C67810227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73.099999999999994</c:v>
                </c:pt>
                <c:pt idx="1">
                  <c:v>74.97</c:v>
                </c:pt>
                <c:pt idx="2">
                  <c:v>76.44</c:v>
                </c:pt>
                <c:pt idx="3">
                  <c:v>78.08</c:v>
                </c:pt>
                <c:pt idx="4">
                  <c:v>79.489999999999995</c:v>
                </c:pt>
              </c:numCache>
            </c:numRef>
          </c:val>
          <c:extLst>
            <c:ext xmlns:c16="http://schemas.microsoft.com/office/drawing/2014/chart" uri="{C3380CC4-5D6E-409C-BE32-E72D297353CC}">
              <c16:uniqueId val="{00000000-0682-4852-AA75-A9A76C3FE8C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85.72</c:v>
                </c:pt>
                <c:pt idx="1">
                  <c:v>85.32</c:v>
                </c:pt>
                <c:pt idx="2">
                  <c:v>86</c:v>
                </c:pt>
                <c:pt idx="3">
                  <c:v>86.33</c:v>
                </c:pt>
                <c:pt idx="4">
                  <c:v>87.49</c:v>
                </c:pt>
              </c:numCache>
            </c:numRef>
          </c:val>
          <c:smooth val="0"/>
          <c:extLst>
            <c:ext xmlns:c16="http://schemas.microsoft.com/office/drawing/2014/chart" uri="{C3380CC4-5D6E-409C-BE32-E72D297353CC}">
              <c16:uniqueId val="{00000001-0682-4852-AA75-A9A76C3FE8C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96.33</c:v>
                </c:pt>
                <c:pt idx="1">
                  <c:v>100</c:v>
                </c:pt>
                <c:pt idx="2">
                  <c:v>100</c:v>
                </c:pt>
                <c:pt idx="3">
                  <c:v>100</c:v>
                </c:pt>
                <c:pt idx="4">
                  <c:v>100</c:v>
                </c:pt>
              </c:numCache>
            </c:numRef>
          </c:val>
          <c:extLst>
            <c:ext xmlns:c16="http://schemas.microsoft.com/office/drawing/2014/chart" uri="{C3380CC4-5D6E-409C-BE32-E72D297353CC}">
              <c16:uniqueId val="{00000000-5CDB-4F18-8779-1DE7B524A3E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DB-4F18-8779-1DE7B524A3E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EC-452E-8380-B98120FE911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EC-452E-8380-B98120FE911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19-4DDB-BC43-5A0F3A05C0E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19-4DDB-BC43-5A0F3A05C0E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9A-41F9-B96D-070E7C29965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9A-41F9-B96D-070E7C29965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42-4850-88FA-6AB4A81A4A6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42-4850-88FA-6AB4A81A4A6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1372.26</c:v>
                </c:pt>
                <c:pt idx="1">
                  <c:v>1189.98</c:v>
                </c:pt>
                <c:pt idx="2">
                  <c:v>1139.71</c:v>
                </c:pt>
                <c:pt idx="3">
                  <c:v>1226.82</c:v>
                </c:pt>
                <c:pt idx="4">
                  <c:v>1260.78</c:v>
                </c:pt>
              </c:numCache>
            </c:numRef>
          </c:val>
          <c:extLst>
            <c:ext xmlns:c16="http://schemas.microsoft.com/office/drawing/2014/chart" uri="{C3380CC4-5D6E-409C-BE32-E72D297353CC}">
              <c16:uniqueId val="{00000000-2716-4F12-8626-D6174BA0E7F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238.95</c:v>
                </c:pt>
                <c:pt idx="1">
                  <c:v>169.47</c:v>
                </c:pt>
                <c:pt idx="2">
                  <c:v>512.88</c:v>
                </c:pt>
                <c:pt idx="3">
                  <c:v>641.42999999999995</c:v>
                </c:pt>
                <c:pt idx="4">
                  <c:v>807.81</c:v>
                </c:pt>
              </c:numCache>
            </c:numRef>
          </c:val>
          <c:smooth val="0"/>
          <c:extLst>
            <c:ext xmlns:c16="http://schemas.microsoft.com/office/drawing/2014/chart" uri="{C3380CC4-5D6E-409C-BE32-E72D297353CC}">
              <c16:uniqueId val="{00000001-2716-4F12-8626-D6174BA0E7F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53.94</c:v>
                </c:pt>
                <c:pt idx="1">
                  <c:v>88.05</c:v>
                </c:pt>
                <c:pt idx="2">
                  <c:v>99.51</c:v>
                </c:pt>
                <c:pt idx="3">
                  <c:v>75.010000000000005</c:v>
                </c:pt>
                <c:pt idx="4">
                  <c:v>77.209999999999994</c:v>
                </c:pt>
              </c:numCache>
            </c:numRef>
          </c:val>
          <c:extLst>
            <c:ext xmlns:c16="http://schemas.microsoft.com/office/drawing/2014/chart" uri="{C3380CC4-5D6E-409C-BE32-E72D297353CC}">
              <c16:uniqueId val="{00000000-1B44-4710-AD41-DB217D40EB0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53.57</c:v>
                </c:pt>
                <c:pt idx="1">
                  <c:v>53.03</c:v>
                </c:pt>
                <c:pt idx="2">
                  <c:v>51.07</c:v>
                </c:pt>
                <c:pt idx="3">
                  <c:v>56.93</c:v>
                </c:pt>
                <c:pt idx="4">
                  <c:v>49.44</c:v>
                </c:pt>
              </c:numCache>
            </c:numRef>
          </c:val>
          <c:smooth val="0"/>
          <c:extLst>
            <c:ext xmlns:c16="http://schemas.microsoft.com/office/drawing/2014/chart" uri="{C3380CC4-5D6E-409C-BE32-E72D297353CC}">
              <c16:uniqueId val="{00000001-1B44-4710-AD41-DB217D40EB0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361.6</c:v>
                </c:pt>
                <c:pt idx="1">
                  <c:v>219.82</c:v>
                </c:pt>
                <c:pt idx="2">
                  <c:v>194.36</c:v>
                </c:pt>
                <c:pt idx="3">
                  <c:v>259.92</c:v>
                </c:pt>
                <c:pt idx="4">
                  <c:v>258.54000000000002</c:v>
                </c:pt>
              </c:numCache>
            </c:numRef>
          </c:val>
          <c:extLst>
            <c:ext xmlns:c16="http://schemas.microsoft.com/office/drawing/2014/chart" uri="{C3380CC4-5D6E-409C-BE32-E72D297353CC}">
              <c16:uniqueId val="{00000000-A1CA-4707-8F5B-A1EE2C92D6C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310.41000000000003</c:v>
                </c:pt>
                <c:pt idx="1">
                  <c:v>301.77</c:v>
                </c:pt>
                <c:pt idx="2">
                  <c:v>314.68</c:v>
                </c:pt>
                <c:pt idx="3">
                  <c:v>300.17</c:v>
                </c:pt>
                <c:pt idx="4">
                  <c:v>343.49</c:v>
                </c:pt>
              </c:numCache>
            </c:numRef>
          </c:val>
          <c:smooth val="0"/>
          <c:extLst>
            <c:ext xmlns:c16="http://schemas.microsoft.com/office/drawing/2014/chart" uri="{C3380CC4-5D6E-409C-BE32-E72D297353CC}">
              <c16:uniqueId val="{00000001-A1CA-4707-8F5B-A1EE2C92D6C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岩手県　田野畑村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H1</v>
      </c>
      <c r="X8" s="49"/>
      <c r="Y8" s="49"/>
      <c r="Z8" s="49"/>
      <c r="AA8" s="49"/>
      <c r="AB8" s="49"/>
      <c r="AC8" s="49"/>
      <c r="AD8" s="50" t="str">
        <f>データ!$M$6</f>
        <v>非設置</v>
      </c>
      <c r="AE8" s="50"/>
      <c r="AF8" s="50"/>
      <c r="AG8" s="50"/>
      <c r="AH8" s="50"/>
      <c r="AI8" s="50"/>
      <c r="AJ8" s="50"/>
      <c r="AK8" s="3"/>
      <c r="AL8" s="51">
        <f>データ!S6</f>
        <v>3193</v>
      </c>
      <c r="AM8" s="51"/>
      <c r="AN8" s="51"/>
      <c r="AO8" s="51"/>
      <c r="AP8" s="51"/>
      <c r="AQ8" s="51"/>
      <c r="AR8" s="51"/>
      <c r="AS8" s="51"/>
      <c r="AT8" s="46">
        <f>データ!T6</f>
        <v>156.19</v>
      </c>
      <c r="AU8" s="46"/>
      <c r="AV8" s="46"/>
      <c r="AW8" s="46"/>
      <c r="AX8" s="46"/>
      <c r="AY8" s="46"/>
      <c r="AZ8" s="46"/>
      <c r="BA8" s="46"/>
      <c r="BB8" s="46">
        <f>データ!U6</f>
        <v>20.440000000000001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22.43</v>
      </c>
      <c r="Q10" s="46"/>
      <c r="R10" s="46"/>
      <c r="S10" s="46"/>
      <c r="T10" s="46"/>
      <c r="U10" s="46"/>
      <c r="V10" s="46"/>
      <c r="W10" s="46">
        <f>データ!Q6</f>
        <v>100</v>
      </c>
      <c r="X10" s="46"/>
      <c r="Y10" s="46"/>
      <c r="Z10" s="46"/>
      <c r="AA10" s="46"/>
      <c r="AB10" s="46"/>
      <c r="AC10" s="46"/>
      <c r="AD10" s="51">
        <f>データ!R6</f>
        <v>3630</v>
      </c>
      <c r="AE10" s="51"/>
      <c r="AF10" s="51"/>
      <c r="AG10" s="51"/>
      <c r="AH10" s="51"/>
      <c r="AI10" s="51"/>
      <c r="AJ10" s="51"/>
      <c r="AK10" s="2"/>
      <c r="AL10" s="51">
        <f>データ!V6</f>
        <v>712</v>
      </c>
      <c r="AM10" s="51"/>
      <c r="AN10" s="51"/>
      <c r="AO10" s="51"/>
      <c r="AP10" s="51"/>
      <c r="AQ10" s="51"/>
      <c r="AR10" s="51"/>
      <c r="AS10" s="51"/>
      <c r="AT10" s="46">
        <f>データ!W6</f>
        <v>0.38</v>
      </c>
      <c r="AU10" s="46"/>
      <c r="AV10" s="46"/>
      <c r="AW10" s="46"/>
      <c r="AX10" s="46"/>
      <c r="AY10" s="46"/>
      <c r="AZ10" s="46"/>
      <c r="BA10" s="46"/>
      <c r="BB10" s="46">
        <f>データ!X6</f>
        <v>1873.68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44</v>
      </c>
      <c r="N86" s="26" t="s">
        <v>44</v>
      </c>
      <c r="O86" s="26" t="str">
        <f>データ!EO6</f>
        <v>【1.09】</v>
      </c>
    </row>
  </sheetData>
  <sheetProtection algorithmName="SHA-512" hashValue="+OjJ3A4kY6Jp02enDUYJby6FCfwL1DxLvY2TdjtruEay1fyuDoygOHCCAR79m52GFgHMal5EgugmdKC+EzyXtg==" saltValue="U9B+vaaEM5YsuSoeMRXqW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34843</v>
      </c>
      <c r="D6" s="33">
        <f t="shared" si="3"/>
        <v>47</v>
      </c>
      <c r="E6" s="33">
        <f t="shared" si="3"/>
        <v>17</v>
      </c>
      <c r="F6" s="33">
        <f t="shared" si="3"/>
        <v>6</v>
      </c>
      <c r="G6" s="33">
        <f t="shared" si="3"/>
        <v>0</v>
      </c>
      <c r="H6" s="33" t="str">
        <f t="shared" si="3"/>
        <v>岩手県　田野畑村</v>
      </c>
      <c r="I6" s="33" t="str">
        <f t="shared" si="3"/>
        <v>法非適用</v>
      </c>
      <c r="J6" s="33" t="str">
        <f t="shared" si="3"/>
        <v>下水道事業</v>
      </c>
      <c r="K6" s="33" t="str">
        <f t="shared" si="3"/>
        <v>漁業集落排水</v>
      </c>
      <c r="L6" s="33" t="str">
        <f t="shared" si="3"/>
        <v>H1</v>
      </c>
      <c r="M6" s="33" t="str">
        <f t="shared" si="3"/>
        <v>非設置</v>
      </c>
      <c r="N6" s="34" t="str">
        <f t="shared" si="3"/>
        <v>-</v>
      </c>
      <c r="O6" s="34" t="str">
        <f t="shared" si="3"/>
        <v>該当数値なし</v>
      </c>
      <c r="P6" s="34">
        <f t="shared" si="3"/>
        <v>22.43</v>
      </c>
      <c r="Q6" s="34">
        <f t="shared" si="3"/>
        <v>100</v>
      </c>
      <c r="R6" s="34">
        <f t="shared" si="3"/>
        <v>3630</v>
      </c>
      <c r="S6" s="34">
        <f t="shared" si="3"/>
        <v>3193</v>
      </c>
      <c r="T6" s="34">
        <f t="shared" si="3"/>
        <v>156.19</v>
      </c>
      <c r="U6" s="34">
        <f t="shared" si="3"/>
        <v>20.440000000000001</v>
      </c>
      <c r="V6" s="34">
        <f t="shared" si="3"/>
        <v>712</v>
      </c>
      <c r="W6" s="34">
        <f t="shared" si="3"/>
        <v>0.38</v>
      </c>
      <c r="X6" s="34">
        <f t="shared" si="3"/>
        <v>1873.68</v>
      </c>
      <c r="Y6" s="35">
        <f>IF(Y7="",NA(),Y7)</f>
        <v>96.33</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1372.26</v>
      </c>
      <c r="BG6" s="35">
        <f t="shared" ref="BG6:BO6" si="7">IF(BG7="",NA(),BG7)</f>
        <v>1189.98</v>
      </c>
      <c r="BH6" s="35">
        <f t="shared" si="7"/>
        <v>1139.71</v>
      </c>
      <c r="BI6" s="35">
        <f t="shared" si="7"/>
        <v>1226.82</v>
      </c>
      <c r="BJ6" s="35">
        <f t="shared" si="7"/>
        <v>1260.78</v>
      </c>
      <c r="BK6" s="35">
        <f t="shared" si="7"/>
        <v>238.95</v>
      </c>
      <c r="BL6" s="35">
        <f t="shared" si="7"/>
        <v>169.47</v>
      </c>
      <c r="BM6" s="35">
        <f t="shared" si="7"/>
        <v>512.88</v>
      </c>
      <c r="BN6" s="35">
        <f t="shared" si="7"/>
        <v>641.42999999999995</v>
      </c>
      <c r="BO6" s="35">
        <f t="shared" si="7"/>
        <v>807.81</v>
      </c>
      <c r="BP6" s="34" t="str">
        <f>IF(BP7="","",IF(BP7="-","【-】","【"&amp;SUBSTITUTE(TEXT(BP7,"#,##0.00"),"-","△")&amp;"】"))</f>
        <v>【1,042.34】</v>
      </c>
      <c r="BQ6" s="35">
        <f>IF(BQ7="",NA(),BQ7)</f>
        <v>53.94</v>
      </c>
      <c r="BR6" s="35">
        <f t="shared" ref="BR6:BZ6" si="8">IF(BR7="",NA(),BR7)</f>
        <v>88.05</v>
      </c>
      <c r="BS6" s="35">
        <f t="shared" si="8"/>
        <v>99.51</v>
      </c>
      <c r="BT6" s="35">
        <f t="shared" si="8"/>
        <v>75.010000000000005</v>
      </c>
      <c r="BU6" s="35">
        <f t="shared" si="8"/>
        <v>77.209999999999994</v>
      </c>
      <c r="BV6" s="35">
        <f t="shared" si="8"/>
        <v>53.57</v>
      </c>
      <c r="BW6" s="35">
        <f t="shared" si="8"/>
        <v>53.03</v>
      </c>
      <c r="BX6" s="35">
        <f t="shared" si="8"/>
        <v>51.07</v>
      </c>
      <c r="BY6" s="35">
        <f t="shared" si="8"/>
        <v>56.93</v>
      </c>
      <c r="BZ6" s="35">
        <f t="shared" si="8"/>
        <v>49.44</v>
      </c>
      <c r="CA6" s="34" t="str">
        <f>IF(CA7="","",IF(CA7="-","【-】","【"&amp;SUBSTITUTE(TEXT(CA7,"#,##0.00"),"-","△")&amp;"】"))</f>
        <v>【42.60】</v>
      </c>
      <c r="CB6" s="35">
        <f>IF(CB7="",NA(),CB7)</f>
        <v>361.6</v>
      </c>
      <c r="CC6" s="35">
        <f t="shared" ref="CC6:CK6" si="9">IF(CC7="",NA(),CC7)</f>
        <v>219.82</v>
      </c>
      <c r="CD6" s="35">
        <f t="shared" si="9"/>
        <v>194.36</v>
      </c>
      <c r="CE6" s="35">
        <f t="shared" si="9"/>
        <v>259.92</v>
      </c>
      <c r="CF6" s="35">
        <f t="shared" si="9"/>
        <v>258.54000000000002</v>
      </c>
      <c r="CG6" s="35">
        <f t="shared" si="9"/>
        <v>310.41000000000003</v>
      </c>
      <c r="CH6" s="35">
        <f t="shared" si="9"/>
        <v>301.77</v>
      </c>
      <c r="CI6" s="35">
        <f t="shared" si="9"/>
        <v>314.68</v>
      </c>
      <c r="CJ6" s="35">
        <f t="shared" si="9"/>
        <v>300.17</v>
      </c>
      <c r="CK6" s="35">
        <f t="shared" si="9"/>
        <v>343.49</v>
      </c>
      <c r="CL6" s="34" t="str">
        <f>IF(CL7="","",IF(CL7="-","【-】","【"&amp;SUBSTITUTE(TEXT(CL7,"#,##0.00"),"-","△")&amp;"】"))</f>
        <v>【410.22】</v>
      </c>
      <c r="CM6" s="35">
        <f>IF(CM7="",NA(),CM7)</f>
        <v>28.33</v>
      </c>
      <c r="CN6" s="35">
        <f t="shared" ref="CN6:CV6" si="10">IF(CN7="",NA(),CN7)</f>
        <v>28.33</v>
      </c>
      <c r="CO6" s="35">
        <f t="shared" si="10"/>
        <v>27.31</v>
      </c>
      <c r="CP6" s="35">
        <f t="shared" si="10"/>
        <v>27.31</v>
      </c>
      <c r="CQ6" s="35">
        <f t="shared" si="10"/>
        <v>27.31</v>
      </c>
      <c r="CR6" s="35">
        <f t="shared" si="10"/>
        <v>39.9</v>
      </c>
      <c r="CS6" s="35">
        <f t="shared" si="10"/>
        <v>39.799999999999997</v>
      </c>
      <c r="CT6" s="35">
        <f t="shared" si="10"/>
        <v>40.83</v>
      </c>
      <c r="CU6" s="35">
        <f t="shared" si="10"/>
        <v>39.130000000000003</v>
      </c>
      <c r="CV6" s="35">
        <f t="shared" si="10"/>
        <v>40.29</v>
      </c>
      <c r="CW6" s="34" t="str">
        <f>IF(CW7="","",IF(CW7="-","【-】","【"&amp;SUBSTITUTE(TEXT(CW7,"#,##0.00"),"-","△")&amp;"】"))</f>
        <v>【32.98】</v>
      </c>
      <c r="CX6" s="35">
        <f>IF(CX7="",NA(),CX7)</f>
        <v>73.099999999999994</v>
      </c>
      <c r="CY6" s="35">
        <f t="shared" ref="CY6:DG6" si="11">IF(CY7="",NA(),CY7)</f>
        <v>74.97</v>
      </c>
      <c r="CZ6" s="35">
        <f t="shared" si="11"/>
        <v>76.44</v>
      </c>
      <c r="DA6" s="35">
        <f t="shared" si="11"/>
        <v>78.08</v>
      </c>
      <c r="DB6" s="35">
        <f t="shared" si="11"/>
        <v>79.489999999999995</v>
      </c>
      <c r="DC6" s="35">
        <f t="shared" si="11"/>
        <v>85.72</v>
      </c>
      <c r="DD6" s="35">
        <f t="shared" si="11"/>
        <v>85.32</v>
      </c>
      <c r="DE6" s="35">
        <f t="shared" si="11"/>
        <v>86</v>
      </c>
      <c r="DF6" s="35">
        <f t="shared" si="11"/>
        <v>86.33</v>
      </c>
      <c r="DG6" s="35">
        <f t="shared" si="11"/>
        <v>87.49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3</v>
      </c>
      <c r="EF6" s="34">
        <f t="shared" ref="EF6:EN6" si="14">IF(EF7="",NA(),EF7)</f>
        <v>0</v>
      </c>
      <c r="EG6" s="34">
        <f t="shared" si="14"/>
        <v>0</v>
      </c>
      <c r="EH6" s="34">
        <f t="shared" si="14"/>
        <v>0</v>
      </c>
      <c r="EI6" s="34">
        <f t="shared" si="14"/>
        <v>0</v>
      </c>
      <c r="EJ6" s="35">
        <f t="shared" si="14"/>
        <v>0.12</v>
      </c>
      <c r="EK6" s="34">
        <f t="shared" si="14"/>
        <v>0</v>
      </c>
      <c r="EL6" s="34">
        <f t="shared" si="14"/>
        <v>0</v>
      </c>
      <c r="EM6" s="34">
        <f t="shared" si="14"/>
        <v>0</v>
      </c>
      <c r="EN6" s="35">
        <f t="shared" si="14"/>
        <v>0.01</v>
      </c>
      <c r="EO6" s="34" t="str">
        <f>IF(EO7="","",IF(EO7="-","【-】","【"&amp;SUBSTITUTE(TEXT(EO7,"#,##0.00"),"-","△")&amp;"】"))</f>
        <v>【1.09】</v>
      </c>
    </row>
    <row r="7" spans="1:145" s="36" customFormat="1" x14ac:dyDescent="0.15">
      <c r="A7" s="28"/>
      <c r="B7" s="37">
        <v>2020</v>
      </c>
      <c r="C7" s="37">
        <v>34843</v>
      </c>
      <c r="D7" s="37">
        <v>47</v>
      </c>
      <c r="E7" s="37">
        <v>17</v>
      </c>
      <c r="F7" s="37">
        <v>6</v>
      </c>
      <c r="G7" s="37">
        <v>0</v>
      </c>
      <c r="H7" s="37" t="s">
        <v>98</v>
      </c>
      <c r="I7" s="37" t="s">
        <v>99</v>
      </c>
      <c r="J7" s="37" t="s">
        <v>100</v>
      </c>
      <c r="K7" s="37" t="s">
        <v>101</v>
      </c>
      <c r="L7" s="37" t="s">
        <v>102</v>
      </c>
      <c r="M7" s="37" t="s">
        <v>103</v>
      </c>
      <c r="N7" s="38" t="s">
        <v>104</v>
      </c>
      <c r="O7" s="38" t="s">
        <v>105</v>
      </c>
      <c r="P7" s="38">
        <v>22.43</v>
      </c>
      <c r="Q7" s="38">
        <v>100</v>
      </c>
      <c r="R7" s="38">
        <v>3630</v>
      </c>
      <c r="S7" s="38">
        <v>3193</v>
      </c>
      <c r="T7" s="38">
        <v>156.19</v>
      </c>
      <c r="U7" s="38">
        <v>20.440000000000001</v>
      </c>
      <c r="V7" s="38">
        <v>712</v>
      </c>
      <c r="W7" s="38">
        <v>0.38</v>
      </c>
      <c r="X7" s="38">
        <v>1873.68</v>
      </c>
      <c r="Y7" s="38">
        <v>96.33</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1372.26</v>
      </c>
      <c r="BG7" s="38">
        <v>1189.98</v>
      </c>
      <c r="BH7" s="38">
        <v>1139.71</v>
      </c>
      <c r="BI7" s="38">
        <v>1226.82</v>
      </c>
      <c r="BJ7" s="38">
        <v>1260.78</v>
      </c>
      <c r="BK7" s="38">
        <v>238.95</v>
      </c>
      <c r="BL7" s="38">
        <v>169.47</v>
      </c>
      <c r="BM7" s="38">
        <v>512.88</v>
      </c>
      <c r="BN7" s="38">
        <v>641.42999999999995</v>
      </c>
      <c r="BO7" s="38">
        <v>807.81</v>
      </c>
      <c r="BP7" s="38">
        <v>1042.3399999999999</v>
      </c>
      <c r="BQ7" s="38">
        <v>53.94</v>
      </c>
      <c r="BR7" s="38">
        <v>88.05</v>
      </c>
      <c r="BS7" s="38">
        <v>99.51</v>
      </c>
      <c r="BT7" s="38">
        <v>75.010000000000005</v>
      </c>
      <c r="BU7" s="38">
        <v>77.209999999999994</v>
      </c>
      <c r="BV7" s="38">
        <v>53.57</v>
      </c>
      <c r="BW7" s="38">
        <v>53.03</v>
      </c>
      <c r="BX7" s="38">
        <v>51.07</v>
      </c>
      <c r="BY7" s="38">
        <v>56.93</v>
      </c>
      <c r="BZ7" s="38">
        <v>49.44</v>
      </c>
      <c r="CA7" s="38">
        <v>42.6</v>
      </c>
      <c r="CB7" s="38">
        <v>361.6</v>
      </c>
      <c r="CC7" s="38">
        <v>219.82</v>
      </c>
      <c r="CD7" s="38">
        <v>194.36</v>
      </c>
      <c r="CE7" s="38">
        <v>259.92</v>
      </c>
      <c r="CF7" s="38">
        <v>258.54000000000002</v>
      </c>
      <c r="CG7" s="38">
        <v>310.41000000000003</v>
      </c>
      <c r="CH7" s="38">
        <v>301.77</v>
      </c>
      <c r="CI7" s="38">
        <v>314.68</v>
      </c>
      <c r="CJ7" s="38">
        <v>300.17</v>
      </c>
      <c r="CK7" s="38">
        <v>343.49</v>
      </c>
      <c r="CL7" s="38">
        <v>410.22</v>
      </c>
      <c r="CM7" s="38">
        <v>28.33</v>
      </c>
      <c r="CN7" s="38">
        <v>28.33</v>
      </c>
      <c r="CO7" s="38">
        <v>27.31</v>
      </c>
      <c r="CP7" s="38">
        <v>27.31</v>
      </c>
      <c r="CQ7" s="38">
        <v>27.31</v>
      </c>
      <c r="CR7" s="38">
        <v>39.9</v>
      </c>
      <c r="CS7" s="38">
        <v>39.799999999999997</v>
      </c>
      <c r="CT7" s="38">
        <v>40.83</v>
      </c>
      <c r="CU7" s="38">
        <v>39.130000000000003</v>
      </c>
      <c r="CV7" s="38">
        <v>40.29</v>
      </c>
      <c r="CW7" s="38">
        <v>32.979999999999997</v>
      </c>
      <c r="CX7" s="38">
        <v>73.099999999999994</v>
      </c>
      <c r="CY7" s="38">
        <v>74.97</v>
      </c>
      <c r="CZ7" s="38">
        <v>76.44</v>
      </c>
      <c r="DA7" s="38">
        <v>78.08</v>
      </c>
      <c r="DB7" s="38">
        <v>79.489999999999995</v>
      </c>
      <c r="DC7" s="38">
        <v>85.72</v>
      </c>
      <c r="DD7" s="38">
        <v>85.32</v>
      </c>
      <c r="DE7" s="38">
        <v>86</v>
      </c>
      <c r="DF7" s="38">
        <v>86.33</v>
      </c>
      <c r="DG7" s="38">
        <v>87.49</v>
      </c>
      <c r="DH7" s="38">
        <v>80.45</v>
      </c>
      <c r="DI7" s="38"/>
      <c r="DJ7" s="38"/>
      <c r="DK7" s="38"/>
      <c r="DL7" s="38"/>
      <c r="DM7" s="38"/>
      <c r="DN7" s="38"/>
      <c r="DO7" s="38"/>
      <c r="DP7" s="38"/>
      <c r="DQ7" s="38"/>
      <c r="DR7" s="38"/>
      <c r="DS7" s="38"/>
      <c r="DT7" s="38"/>
      <c r="DU7" s="38"/>
      <c r="DV7" s="38"/>
      <c r="DW7" s="38"/>
      <c r="DX7" s="38"/>
      <c r="DY7" s="38"/>
      <c r="DZ7" s="38"/>
      <c r="EA7" s="38"/>
      <c r="EB7" s="38"/>
      <c r="EC7" s="38"/>
      <c r="ED7" s="38"/>
      <c r="EE7" s="38">
        <v>3</v>
      </c>
      <c r="EF7" s="38">
        <v>0</v>
      </c>
      <c r="EG7" s="38">
        <v>0</v>
      </c>
      <c r="EH7" s="38">
        <v>0</v>
      </c>
      <c r="EI7" s="38">
        <v>0</v>
      </c>
      <c r="EJ7" s="38">
        <v>0.12</v>
      </c>
      <c r="EK7" s="38">
        <v>0</v>
      </c>
      <c r="EL7" s="38">
        <v>0</v>
      </c>
      <c r="EM7" s="38">
        <v>0</v>
      </c>
      <c r="EN7" s="38">
        <v>0.01</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2021-12-03T08:04:50Z</dcterms:created>
  <dcterms:modified xsi:type="dcterms:W3CDTF">2022-01-24T01:39:05Z</dcterms:modified>
  <cp:category/>
</cp:coreProperties>
</file>