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1.52\市町村課nas\05　地方債\11 地方公営企業\26 経営比較分析表\R4\02経営比較分析表\03市町村→県\01市町村提出\●27田野畑村\"/>
    </mc:Choice>
  </mc:AlternateContent>
  <workbookProtection workbookAlgorithmName="SHA-512" workbookHashValue="RdRc/2yk9etQees+dvjEVGJf6gPARhIWSJpRQwSpofhqT7m4bin+OSjymI4BxwoI7GuEpYmSfPoH2Vc3WBf8fg==" workbookSaltValue="jNIbGbSIRycTdzHVEiDMlw==" workbookSpinCount="100000" lockStructure="1"/>
  <bookViews>
    <workbookView xWindow="0" yWindow="0" windowWidth="23040" windowHeight="9096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J85" i="4"/>
  <c r="BB10" i="4"/>
  <c r="AT10" i="4"/>
  <c r="AL10" i="4"/>
  <c r="W10" i="4"/>
  <c r="I10" i="4"/>
  <c r="B10" i="4"/>
  <c r="BB8" i="4"/>
  <c r="AT8" i="4"/>
  <c r="AD8" i="4"/>
  <c r="I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<sst xmlns="http://schemas.openxmlformats.org/spreadsheetml/2006/main" count="233" uniqueCount="119">
  <si>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</si>
  <si>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</si>
  <si>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</si>
  <si>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</si>
  <si>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</si>
  <si>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</si>
  <si>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</si>
  <si>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</si>
  <si>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</si>
  <si>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</si>
  <si>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</si>
  <si>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</si>
  <si>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</si>
  <si>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</si>
  <si>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</si>
  <si>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</si>
  <si>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</si>
  <si>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</si>
  <si>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</si>
  <si>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</si>
  <si>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</si>
  <si>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</si>
  <si>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</si>
  <si>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</si>
  <si>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</si>
  <si>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</si>
  <si>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</si>
  <si>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</si>
  <si>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</si>
  <si>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</si>
  <si>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</si>
  <si>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</si>
  <si>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</si>
  <si>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</si>
  <si>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</si>
  <si>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</si>
  <si>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</si>
  <si>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</si>
  <si>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</si>
  <si>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</si>
  <si>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</si>
  <si>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</si>
  <si>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</si>
  <si>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</si>
  <si>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</si>
  <si>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</si>
  <si>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</si>
  <si>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</si>
  <si>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</si>
  <si>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</si>
  <si>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</si>
  <si>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</si>
  <si>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</si>
  <si>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</si>
  <si>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</si>
  <si>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</si>
  <si>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</si>
  <si>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</si>
  <si>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</si>
  <si>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</si>
  <si>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</si>
  <si>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</si>
  <si>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</si>
  <si>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</si>
  <si>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</si>
  <si>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</si>
  <si>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</si>
  <si>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</si>
  <si>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</si>
  <si>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</si>
  <si>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</si>
  <si>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</si>
  <si>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</si>
  <si>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</si>
  <si>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</si>
  <si>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</si>
  <si>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</si>
  <si>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</si>
  <si>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</si>
  <si>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</si>
  <si>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</si>
  <si>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</si>
  <si>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</si>
  <si>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</si>
  <si>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</si>
  <si>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</si>
  <si>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</si>
  <si>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</si>
  <si>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</si>
  <si>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</si>
  <si>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</si>
  <si>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</si>
  <si>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</si>
  <si>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</si>
  <si>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</si>
  <si>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</si>
  <si>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</si>
  <si>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田野畑村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</si>
  <si>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</si>
  <si>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</si>
  <si>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</si>
  <si>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</si>
  <si>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</si>
  <si>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</si>
  <si>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</si>
  <si>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</si>
  <si>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</si>
  <si>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</si>
  <si>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</si>
  <si>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</si>
  <si>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</si>
  <si>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</si>
  <si>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</si>
  <si>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</si>
  <si>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</si>
  <si>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</si>
  <si>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管路更新率は配水管等の整備工事を行っているため、類似団体の平均より高い率となっている。
　管路は古いものが多く、更新時期を迎えている状況であることから、今後も管路更新を計画的に進めていきたい。</t>
    <phoneticPr fontId="4"/>
  </si>
  <si>
    <t>　当簡易水道は、有収率が低いことから、漏水等の修繕、計画的な管路更新により、有収率の向上を図るとともに、給水料金等の見直し等も考慮の上、経営の安定化を図っていきたい。
　また、令和6年度からの法適用後には、財務諸表の分析等から経営の改善を図っていきたい。</t>
    <rPh sb="88" eb="90">
      <t>レイワ</t>
    </rPh>
    <rPh sb="91" eb="92">
      <t>ネン</t>
    </rPh>
    <rPh sb="92" eb="93">
      <t>ド</t>
    </rPh>
    <rPh sb="96" eb="99">
      <t>ホウテキヨウ</t>
    </rPh>
    <rPh sb="99" eb="100">
      <t>ゴ</t>
    </rPh>
    <rPh sb="103" eb="107">
      <t>ザイムショヒョウ</t>
    </rPh>
    <rPh sb="108" eb="110">
      <t>ブンセキ</t>
    </rPh>
    <rPh sb="110" eb="111">
      <t>トウ</t>
    </rPh>
    <rPh sb="119" eb="120">
      <t>ハカ</t>
    </rPh>
    <phoneticPr fontId="4"/>
  </si>
  <si>
    <t>①収益的収支比率について
　今後の給水需要は減少するものと予想されていることから、費用削減等の経営改善を図っていきたい。
④企業債残高対給水収益比率について
　昨年度より公営企業債を借り入れており、今後も高水準の元利償還が継続する見込みとなっていることから、事業を平準化し計画的に実施していきたい。
⑤料金回収率について
　平成30年度以降減少傾向となっていることから、費用削減と並行して財源確保に向けた取組に努めていきたい。
⑥給水原価について
　類似団体と比較して高い水準となっており、費用削減等の経営改善が必要となるが、今後も配水管改良等の工事費が必要なことから、当該原価が高い水準で続くことが見込まれる。
⑦施設利用率について
　類似団体の平均値より低いが、小規模施設で、利用量の変動に対応しているもので、現状で問題はない。
⑧有収率について
　類似団体の平均値より低くなっていることから、漏水等の修繕を行っていくとともに、計画的に管路更新に努めていきたい。</t>
    <rPh sb="1" eb="4">
      <t>シュウエキテキ</t>
    </rPh>
    <rPh sb="4" eb="6">
      <t>シュウシ</t>
    </rPh>
    <rPh sb="6" eb="8">
      <t>ヒリツ</t>
    </rPh>
    <rPh sb="151" eb="155">
      <t>リョウキンカイシュウ</t>
    </rPh>
    <rPh sb="155" eb="156">
      <t>リツ</t>
    </rPh>
    <rPh sb="170" eb="172">
      <t>ゲンショウ</t>
    </rPh>
    <rPh sb="172" eb="174">
      <t>ケイコウ</t>
    </rPh>
    <rPh sb="215" eb="217">
      <t>キュウスイ</t>
    </rPh>
    <rPh sb="217" eb="219">
      <t>ゲンカ</t>
    </rPh>
    <rPh sb="271" eb="272">
      <t>トウ</t>
    </rPh>
    <rPh sb="275" eb="276">
      <t>ヒ</t>
    </rPh>
    <rPh sb="277" eb="279">
      <t>ヒツヨウ</t>
    </rPh>
    <rPh sb="308" eb="312">
      <t>シセツリヨウ</t>
    </rPh>
    <rPh sb="312" eb="313">
      <t>リツ</t>
    </rPh>
    <rPh sb="319" eb="321">
      <t>ルイジ</t>
    </rPh>
    <rPh sb="321" eb="323">
      <t>ダンタイ</t>
    </rPh>
    <rPh sb="324" eb="326">
      <t>ヘイキン</t>
    </rPh>
    <rPh sb="326" eb="327">
      <t>チ</t>
    </rPh>
    <rPh sb="329" eb="330">
      <t>ヒク</t>
    </rPh>
    <rPh sb="333" eb="336">
      <t>ショウキボ</t>
    </rPh>
    <rPh sb="336" eb="338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</si>
</sst>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1.91</c:v>
                </c:pt>
                <c:pt idx="2">
                  <c:v>3.86</c:v>
                </c:pt>
                <c:pt idx="3">
                  <c:v>1.63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C-49B6-A9B8-733FCFA83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0.53</c:v>
                </c:pt>
                <c:pt idx="2">
                  <c:v>0.71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C-49B6-A9B8-733FCFA83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39.450000000000003</c:v>
                </c:pt>
                <c:pt idx="1">
                  <c:v>42</c:v>
                </c:pt>
                <c:pt idx="2">
                  <c:v>38.5</c:v>
                </c:pt>
                <c:pt idx="3">
                  <c:v>43.36</c:v>
                </c:pt>
                <c:pt idx="4">
                  <c:v>42.14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0-4174-ACF0-A12ED011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57.3</c:v>
                </c:pt>
                <c:pt idx="1">
                  <c:v>56.76</c:v>
                </c:pt>
                <c:pt idx="2">
                  <c:v>56.04</c:v>
                </c:pt>
                <c:pt idx="3">
                  <c:v>58.52</c:v>
                </c:pt>
                <c:pt idx="4">
                  <c:v>58.88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B0-4174-ACF0-A12ED011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67.67</c:v>
                </c:pt>
                <c:pt idx="1">
                  <c:v>61.71</c:v>
                </c:pt>
                <c:pt idx="2">
                  <c:v>63.04</c:v>
                </c:pt>
                <c:pt idx="3">
                  <c:v>57.97</c:v>
                </c:pt>
                <c:pt idx="4">
                  <c:v>60.63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6-4C08-94FA-35C5FDDDC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72.42</c:v>
                </c:pt>
                <c:pt idx="1">
                  <c:v>73.069999999999993</c:v>
                </c:pt>
                <c:pt idx="2">
                  <c:v>72.78</c:v>
                </c:pt>
                <c:pt idx="3">
                  <c:v>71.33</c:v>
                </c:pt>
                <c:pt idx="4">
                  <c:v>71.150000000000006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6-4C08-94FA-35C5FDDDC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87.72</c:v>
                </c:pt>
                <c:pt idx="1">
                  <c:v>85.17</c:v>
                </c:pt>
                <c:pt idx="2">
                  <c:v>99.53</c:v>
                </c:pt>
                <c:pt idx="3">
                  <c:v>84.04</c:v>
                </c:pt>
                <c:pt idx="4">
                  <c:v>79.819999999999993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A-47B7-9DCA-B81E217C7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78.510000000000005</c:v>
                </c:pt>
                <c:pt idx="1">
                  <c:v>77.91</c:v>
                </c:pt>
                <c:pt idx="2">
                  <c:v>79.099999999999994</c:v>
                </c:pt>
                <c:pt idx="3">
                  <c:v>79.33</c:v>
                </c:pt>
                <c:pt idx="4">
                  <c:v>73.540000000000006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A-47B7-9DCA-B81E217C7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F-483B-AFAD-B01F93C32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F-483B-AFAD-B01F93C32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7-4853-BA82-2A23EDAA5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7-4853-BA82-2A23EDAA5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3-4A87-8CD2-55C3C7AFB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3-4A87-8CD2-55C3C7AFB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D-46F2-869B-A2D3631E0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D-46F2-869B-A2D3631E0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632.30999999999995</c:v>
                </c:pt>
                <c:pt idx="1">
                  <c:v>695</c:v>
                </c:pt>
                <c:pt idx="2">
                  <c:v>869.74</c:v>
                </c:pt>
                <c:pt idx="3">
                  <c:v>1325.62</c:v>
                </c:pt>
                <c:pt idx="4">
                  <c:v>1376.11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F-4534-89CE-43F604FF0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1061.58</c:v>
                </c:pt>
                <c:pt idx="1">
                  <c:v>1007.7</c:v>
                </c:pt>
                <c:pt idx="2">
                  <c:v>1018.52</c:v>
                </c:pt>
                <c:pt idx="3">
                  <c:v>949.61</c:v>
                </c:pt>
                <c:pt idx="4">
                  <c:v>918.84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4F-4534-89CE-43F604FF0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70.23</c:v>
                </c:pt>
                <c:pt idx="1">
                  <c:v>77.05</c:v>
                </c:pt>
                <c:pt idx="2">
                  <c:v>70.989999999999995</c:v>
                </c:pt>
                <c:pt idx="3">
                  <c:v>68.7</c:v>
                </c:pt>
                <c:pt idx="4">
                  <c:v>61.77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2-428F-882B-9E2BF3BA0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58.52</c:v>
                </c:pt>
                <c:pt idx="1">
                  <c:v>59.22</c:v>
                </c:pt>
                <c:pt idx="2">
                  <c:v>58.79</c:v>
                </c:pt>
                <c:pt idx="3">
                  <c:v>58.41</c:v>
                </c:pt>
                <c:pt idx="4">
                  <c:v>58.27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62-428F-882B-9E2BF3BA0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320.74</c:v>
                </c:pt>
                <c:pt idx="1">
                  <c:v>295.62</c:v>
                </c:pt>
                <c:pt idx="2">
                  <c:v>328.82</c:v>
                </c:pt>
                <c:pt idx="3">
                  <c:v>340.62</c:v>
                </c:pt>
                <c:pt idx="4">
                  <c:v>375.25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6-4875-AA80-BF5E8C066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296.3</c:v>
                </c:pt>
                <c:pt idx="1">
                  <c:v>292.89999999999998</c:v>
                </c:pt>
                <c:pt idx="2">
                  <c:v>298.25</c:v>
                </c:pt>
                <c:pt idx="3">
                  <c:v>303.27999999999997</c:v>
                </c:pt>
                <c:pt idx="4">
                  <c:v>303.81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6-4875-AA80-BF5E8C066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50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岩手県　田野畑村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D3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60">
        <f>データ!$R$6</f>
        <v>3117</v>
      </c>
      <c r="AM8" s="60"/>
      <c r="AN8" s="60"/>
      <c r="AO8" s="60"/>
      <c r="AP8" s="60"/>
      <c r="AQ8" s="60"/>
      <c r="AR8" s="60"/>
      <c r="AS8" s="60"/>
      <c r="AT8" s="36">
        <f>データ!$S$6</f>
        <v>156.19</v>
      </c>
      <c r="AU8" s="36"/>
      <c r="AV8" s="36"/>
      <c r="AW8" s="36"/>
      <c r="AX8" s="36"/>
      <c r="AY8" s="36"/>
      <c r="AZ8" s="36"/>
      <c r="BA8" s="36"/>
      <c r="BB8" s="36">
        <f>データ!$T$6</f>
        <v>19.96</v>
      </c>
      <c r="BC8" s="36"/>
      <c r="BD8" s="36"/>
      <c r="BE8" s="36"/>
      <c r="BF8" s="36"/>
      <c r="BG8" s="36"/>
      <c r="BH8" s="36"/>
      <c r="BI8" s="3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36" t="str">
        <f>データ!$N$6</f>
        <v>-</v>
      </c>
      <c r="C10" s="36"/>
      <c r="D10" s="36"/>
      <c r="E10" s="36"/>
      <c r="F10" s="36"/>
      <c r="G10" s="36"/>
      <c r="H10" s="36"/>
      <c r="I10" s="36" t="str">
        <f>データ!$O$6</f>
        <v>該当数値なし</v>
      </c>
      <c r="J10" s="36"/>
      <c r="K10" s="36"/>
      <c r="L10" s="36"/>
      <c r="M10" s="36"/>
      <c r="N10" s="36"/>
      <c r="O10" s="36"/>
      <c r="P10" s="36">
        <f>データ!$P$6</f>
        <v>76.599999999999994</v>
      </c>
      <c r="Q10" s="36"/>
      <c r="R10" s="36"/>
      <c r="S10" s="36"/>
      <c r="T10" s="36"/>
      <c r="U10" s="36"/>
      <c r="V10" s="36"/>
      <c r="W10" s="60">
        <f>データ!$Q$6</f>
        <v>3630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2"/>
      <c r="AI10" s="2"/>
      <c r="AJ10" s="2"/>
      <c r="AK10" s="2"/>
      <c r="AL10" s="60">
        <f>データ!$U$6</f>
        <v>2370</v>
      </c>
      <c r="AM10" s="60"/>
      <c r="AN10" s="60"/>
      <c r="AO10" s="60"/>
      <c r="AP10" s="60"/>
      <c r="AQ10" s="60"/>
      <c r="AR10" s="60"/>
      <c r="AS10" s="60"/>
      <c r="AT10" s="36">
        <f>データ!$V$6</f>
        <v>17.3</v>
      </c>
      <c r="AU10" s="36"/>
      <c r="AV10" s="36"/>
      <c r="AW10" s="36"/>
      <c r="AX10" s="36"/>
      <c r="AY10" s="36"/>
      <c r="AZ10" s="36"/>
      <c r="BA10" s="36"/>
      <c r="BB10" s="36">
        <f>データ!$W$6</f>
        <v>136.99</v>
      </c>
      <c r="BC10" s="36"/>
      <c r="BD10" s="36"/>
      <c r="BE10" s="36"/>
      <c r="BF10" s="36"/>
      <c r="BG10" s="36"/>
      <c r="BH10" s="36"/>
      <c r="BI10" s="36"/>
      <c r="BJ10" s="2"/>
      <c r="BK10" s="2"/>
      <c r="BL10" s="51" t="s">
        <v>21</v>
      </c>
      <c r="BM10" s="52"/>
      <c r="BN10" s="53" t="s">
        <v>22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2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7" t="s">
        <v>118</v>
      </c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7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7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7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7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7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7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7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7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7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7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7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7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7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7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7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7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7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7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7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7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7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7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7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7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7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7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7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0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2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7" t="s">
        <v>116</v>
      </c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7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7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7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7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7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7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7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7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7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7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7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7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9"/>
    </row>
    <row r="60" spans="1:78" ht="13.5" customHeight="1" x14ac:dyDescent="0.2">
      <c r="A60" s="2"/>
      <c r="B60" s="43" t="s">
        <v>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37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9"/>
    </row>
    <row r="61" spans="1:78" ht="13.5" customHeight="1" x14ac:dyDescent="0.2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37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7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0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2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7" t="s">
        <v>117</v>
      </c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7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7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7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7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7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7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7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7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7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7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7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7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7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0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42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43</v>
      </c>
      <c r="N85" s="13" t="s">
        <v>43</v>
      </c>
      <c r="O85" s="13" t="str">
        <f>データ!EN6</f>
        <v>【0.58】</v>
      </c>
    </row>
  </sheetData>
  <sheetProtection algorithmName="SHA-512" hashValue="Dwed0Qq4VR85pVLdbakUsd8Kra6Xu763x27qHZKlpV7qr3+RAo/YdBZfF/Va5xpJFZFVf1UbSyk7XR2frWifdA==" saltValue="72LBmLrc898LvzkY5GG84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45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  <c r="G3" s="16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54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55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2">
      <c r="A4" s="15" t="s">
        <v>56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57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58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59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60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61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62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63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64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65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66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67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2">
      <c r="A5" s="15" t="s">
        <v>68</v>
      </c>
      <c r="B5" s="18"/>
      <c r="C5" s="18"/>
      <c r="D5" s="18"/>
      <c r="E5" s="18"/>
      <c r="F5" s="18"/>
      <c r="G5" s="18"/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19" t="s">
        <v>76</v>
      </c>
      <c r="P5" s="19" t="s">
        <v>77</v>
      </c>
      <c r="Q5" s="19" t="s">
        <v>78</v>
      </c>
      <c r="R5" s="19" t="s">
        <v>79</v>
      </c>
      <c r="S5" s="19" t="s">
        <v>80</v>
      </c>
      <c r="T5" s="19" t="s">
        <v>81</v>
      </c>
      <c r="U5" s="19" t="s">
        <v>82</v>
      </c>
      <c r="V5" s="19" t="s">
        <v>83</v>
      </c>
      <c r="W5" s="19" t="s">
        <v>84</v>
      </c>
      <c r="X5" s="19" t="s">
        <v>85</v>
      </c>
      <c r="Y5" s="19" t="s">
        <v>86</v>
      </c>
      <c r="Z5" s="19" t="s">
        <v>87</v>
      </c>
      <c r="AA5" s="19" t="s">
        <v>88</v>
      </c>
      <c r="AB5" s="19" t="s">
        <v>89</v>
      </c>
      <c r="AC5" s="19" t="s">
        <v>90</v>
      </c>
      <c r="AD5" s="19" t="s">
        <v>91</v>
      </c>
      <c r="AE5" s="19" t="s">
        <v>92</v>
      </c>
      <c r="AF5" s="19" t="s">
        <v>93</v>
      </c>
      <c r="AG5" s="19" t="s">
        <v>94</v>
      </c>
      <c r="AH5" s="19" t="s">
        <v>29</v>
      </c>
      <c r="AI5" s="19" t="s">
        <v>85</v>
      </c>
      <c r="AJ5" s="19" t="s">
        <v>86</v>
      </c>
      <c r="AK5" s="19" t="s">
        <v>87</v>
      </c>
      <c r="AL5" s="19" t="s">
        <v>88</v>
      </c>
      <c r="AM5" s="19" t="s">
        <v>89</v>
      </c>
      <c r="AN5" s="19" t="s">
        <v>90</v>
      </c>
      <c r="AO5" s="19" t="s">
        <v>91</v>
      </c>
      <c r="AP5" s="19" t="s">
        <v>92</v>
      </c>
      <c r="AQ5" s="19" t="s">
        <v>93</v>
      </c>
      <c r="AR5" s="19" t="s">
        <v>94</v>
      </c>
      <c r="AS5" s="19" t="s">
        <v>95</v>
      </c>
      <c r="AT5" s="19" t="s">
        <v>85</v>
      </c>
      <c r="AU5" s="19" t="s">
        <v>86</v>
      </c>
      <c r="AV5" s="19" t="s">
        <v>87</v>
      </c>
      <c r="AW5" s="19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85</v>
      </c>
      <c r="BF5" s="19" t="s">
        <v>86</v>
      </c>
      <c r="BG5" s="19" t="s">
        <v>87</v>
      </c>
      <c r="BH5" s="19" t="s">
        <v>88</v>
      </c>
      <c r="BI5" s="19" t="s">
        <v>89</v>
      </c>
      <c r="BJ5" s="19" t="s">
        <v>90</v>
      </c>
      <c r="BK5" s="19" t="s">
        <v>91</v>
      </c>
      <c r="BL5" s="19" t="s">
        <v>92</v>
      </c>
      <c r="BM5" s="19" t="s">
        <v>93</v>
      </c>
      <c r="BN5" s="19" t="s">
        <v>94</v>
      </c>
      <c r="BO5" s="19" t="s">
        <v>95</v>
      </c>
      <c r="BP5" s="19" t="s">
        <v>85</v>
      </c>
      <c r="BQ5" s="19" t="s">
        <v>86</v>
      </c>
      <c r="BR5" s="19" t="s">
        <v>87</v>
      </c>
      <c r="BS5" s="19" t="s">
        <v>88</v>
      </c>
      <c r="BT5" s="19" t="s">
        <v>89</v>
      </c>
      <c r="BU5" s="19" t="s">
        <v>90</v>
      </c>
      <c r="BV5" s="19" t="s">
        <v>91</v>
      </c>
      <c r="BW5" s="19" t="s">
        <v>92</v>
      </c>
      <c r="BX5" s="19" t="s">
        <v>93</v>
      </c>
      <c r="BY5" s="19" t="s">
        <v>94</v>
      </c>
      <c r="BZ5" s="19" t="s">
        <v>95</v>
      </c>
      <c r="CA5" s="19" t="s">
        <v>85</v>
      </c>
      <c r="CB5" s="19" t="s">
        <v>86</v>
      </c>
      <c r="CC5" s="19" t="s">
        <v>87</v>
      </c>
      <c r="CD5" s="19" t="s">
        <v>88</v>
      </c>
      <c r="CE5" s="19" t="s">
        <v>89</v>
      </c>
      <c r="CF5" s="19" t="s">
        <v>90</v>
      </c>
      <c r="CG5" s="19" t="s">
        <v>91</v>
      </c>
      <c r="CH5" s="19" t="s">
        <v>92</v>
      </c>
      <c r="CI5" s="19" t="s">
        <v>93</v>
      </c>
      <c r="CJ5" s="19" t="s">
        <v>94</v>
      </c>
      <c r="CK5" s="19" t="s">
        <v>95</v>
      </c>
      <c r="CL5" s="19" t="s">
        <v>85</v>
      </c>
      <c r="CM5" s="19" t="s">
        <v>86</v>
      </c>
      <c r="CN5" s="19" t="s">
        <v>87</v>
      </c>
      <c r="CO5" s="19" t="s">
        <v>88</v>
      </c>
      <c r="CP5" s="19" t="s">
        <v>89</v>
      </c>
      <c r="CQ5" s="19" t="s">
        <v>90</v>
      </c>
      <c r="CR5" s="19" t="s">
        <v>91</v>
      </c>
      <c r="CS5" s="19" t="s">
        <v>92</v>
      </c>
      <c r="CT5" s="19" t="s">
        <v>93</v>
      </c>
      <c r="CU5" s="19" t="s">
        <v>94</v>
      </c>
      <c r="CV5" s="19" t="s">
        <v>95</v>
      </c>
      <c r="CW5" s="19" t="s">
        <v>85</v>
      </c>
      <c r="CX5" s="19" t="s">
        <v>86</v>
      </c>
      <c r="CY5" s="19" t="s">
        <v>87</v>
      </c>
      <c r="CZ5" s="19" t="s">
        <v>88</v>
      </c>
      <c r="DA5" s="19" t="s">
        <v>89</v>
      </c>
      <c r="DB5" s="19" t="s">
        <v>90</v>
      </c>
      <c r="DC5" s="19" t="s">
        <v>91</v>
      </c>
      <c r="DD5" s="19" t="s">
        <v>92</v>
      </c>
      <c r="DE5" s="19" t="s">
        <v>93</v>
      </c>
      <c r="DF5" s="19" t="s">
        <v>94</v>
      </c>
      <c r="DG5" s="19" t="s">
        <v>95</v>
      </c>
      <c r="DH5" s="19" t="s">
        <v>85</v>
      </c>
      <c r="DI5" s="19" t="s">
        <v>86</v>
      </c>
      <c r="DJ5" s="19" t="s">
        <v>87</v>
      </c>
      <c r="DK5" s="19" t="s">
        <v>88</v>
      </c>
      <c r="DL5" s="19" t="s">
        <v>89</v>
      </c>
      <c r="DM5" s="19" t="s">
        <v>90</v>
      </c>
      <c r="DN5" s="19" t="s">
        <v>91</v>
      </c>
      <c r="DO5" s="19" t="s">
        <v>92</v>
      </c>
      <c r="DP5" s="19" t="s">
        <v>93</v>
      </c>
      <c r="DQ5" s="19" t="s">
        <v>94</v>
      </c>
      <c r="DR5" s="19" t="s">
        <v>95</v>
      </c>
      <c r="DS5" s="19" t="s">
        <v>85</v>
      </c>
      <c r="DT5" s="19" t="s">
        <v>86</v>
      </c>
      <c r="DU5" s="19" t="s">
        <v>87</v>
      </c>
      <c r="DV5" s="19" t="s">
        <v>88</v>
      </c>
      <c r="DW5" s="19" t="s">
        <v>89</v>
      </c>
      <c r="DX5" s="19" t="s">
        <v>90</v>
      </c>
      <c r="DY5" s="19" t="s">
        <v>91</v>
      </c>
      <c r="DZ5" s="19" t="s">
        <v>92</v>
      </c>
      <c r="EA5" s="19" t="s">
        <v>93</v>
      </c>
      <c r="EB5" s="19" t="s">
        <v>94</v>
      </c>
      <c r="EC5" s="19" t="s">
        <v>95</v>
      </c>
      <c r="ED5" s="19" t="s">
        <v>85</v>
      </c>
      <c r="EE5" s="19" t="s">
        <v>86</v>
      </c>
      <c r="EF5" s="19" t="s">
        <v>87</v>
      </c>
      <c r="EG5" s="19" t="s">
        <v>88</v>
      </c>
      <c r="EH5" s="19" t="s">
        <v>89</v>
      </c>
      <c r="EI5" s="19" t="s">
        <v>90</v>
      </c>
      <c r="EJ5" s="19" t="s">
        <v>91</v>
      </c>
      <c r="EK5" s="19" t="s">
        <v>92</v>
      </c>
      <c r="EL5" s="19" t="s">
        <v>93</v>
      </c>
      <c r="EM5" s="19" t="s">
        <v>94</v>
      </c>
      <c r="EN5" s="19" t="s">
        <v>95</v>
      </c>
    </row>
    <row r="6" spans="1:144" s="23" customFormat="1" x14ac:dyDescent="0.2">
      <c r="A6" s="15" t="s">
        <v>96</v>
      </c>
      <c r="B6" s="20">
        <f>B7</f>
        <v>2021</v>
      </c>
      <c r="C6" s="20">
        <f t="shared" ref="C6:W6" si="3">C7</f>
        <v>34843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岩手県　田野畑村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76.599999999999994</v>
      </c>
      <c r="Q6" s="21">
        <f t="shared" si="3"/>
        <v>3630</v>
      </c>
      <c r="R6" s="21">
        <f t="shared" si="3"/>
        <v>3117</v>
      </c>
      <c r="S6" s="21">
        <f t="shared" si="3"/>
        <v>156.19</v>
      </c>
      <c r="T6" s="21">
        <f t="shared" si="3"/>
        <v>19.96</v>
      </c>
      <c r="U6" s="21">
        <f t="shared" si="3"/>
        <v>2370</v>
      </c>
      <c r="V6" s="21">
        <f t="shared" si="3"/>
        <v>17.3</v>
      </c>
      <c r="W6" s="21">
        <f t="shared" si="3"/>
        <v>136.99</v>
      </c>
      <c r="X6" s="22">
        <f>IF(X7="",NA(),X7)</f>
        <v>87.72</v>
      </c>
      <c r="Y6" s="22">
        <f t="shared" ref="Y6:AG6" si="4">IF(Y7="",NA(),Y7)</f>
        <v>85.17</v>
      </c>
      <c r="Z6" s="22">
        <f t="shared" si="4"/>
        <v>99.53</v>
      </c>
      <c r="AA6" s="22">
        <f t="shared" si="4"/>
        <v>84.04</v>
      </c>
      <c r="AB6" s="22">
        <f t="shared" si="4"/>
        <v>79.819999999999993</v>
      </c>
      <c r="AC6" s="22">
        <f t="shared" si="4"/>
        <v>78.510000000000005</v>
      </c>
      <c r="AD6" s="22">
        <f t="shared" si="4"/>
        <v>77.91</v>
      </c>
      <c r="AE6" s="22">
        <f t="shared" si="4"/>
        <v>79.099999999999994</v>
      </c>
      <c r="AF6" s="22">
        <f t="shared" si="4"/>
        <v>79.33</v>
      </c>
      <c r="AG6" s="22">
        <f t="shared" si="4"/>
        <v>73.540000000000006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632.30999999999995</v>
      </c>
      <c r="BF6" s="22">
        <f t="shared" ref="BF6:BN6" si="7">IF(BF7="",NA(),BF7)</f>
        <v>695</v>
      </c>
      <c r="BG6" s="22">
        <f t="shared" si="7"/>
        <v>869.74</v>
      </c>
      <c r="BH6" s="22">
        <f t="shared" si="7"/>
        <v>1325.62</v>
      </c>
      <c r="BI6" s="22">
        <f t="shared" si="7"/>
        <v>1376.11</v>
      </c>
      <c r="BJ6" s="22">
        <f t="shared" si="7"/>
        <v>1061.58</v>
      </c>
      <c r="BK6" s="22">
        <f t="shared" si="7"/>
        <v>1007.7</v>
      </c>
      <c r="BL6" s="22">
        <f t="shared" si="7"/>
        <v>1018.52</v>
      </c>
      <c r="BM6" s="22">
        <f t="shared" si="7"/>
        <v>949.61</v>
      </c>
      <c r="BN6" s="22">
        <f t="shared" si="7"/>
        <v>918.84</v>
      </c>
      <c r="BO6" s="21" t="str">
        <f>IF(BO7="","",IF(BO7="-","【-】","【"&amp;SUBSTITUTE(TEXT(BO7,"#,##0.00"),"-","△")&amp;"】"))</f>
        <v>【940.88】</v>
      </c>
      <c r="BP6" s="22">
        <f>IF(BP7="",NA(),BP7)</f>
        <v>70.23</v>
      </c>
      <c r="BQ6" s="22">
        <f t="shared" ref="BQ6:BY6" si="8">IF(BQ7="",NA(),BQ7)</f>
        <v>77.05</v>
      </c>
      <c r="BR6" s="22">
        <f t="shared" si="8"/>
        <v>70.989999999999995</v>
      </c>
      <c r="BS6" s="22">
        <f t="shared" si="8"/>
        <v>68.7</v>
      </c>
      <c r="BT6" s="22">
        <f t="shared" si="8"/>
        <v>61.77</v>
      </c>
      <c r="BU6" s="22">
        <f t="shared" si="8"/>
        <v>58.52</v>
      </c>
      <c r="BV6" s="22">
        <f t="shared" si="8"/>
        <v>59.22</v>
      </c>
      <c r="BW6" s="22">
        <f t="shared" si="8"/>
        <v>58.79</v>
      </c>
      <c r="BX6" s="22">
        <f t="shared" si="8"/>
        <v>58.41</v>
      </c>
      <c r="BY6" s="22">
        <f t="shared" si="8"/>
        <v>58.27</v>
      </c>
      <c r="BZ6" s="21" t="str">
        <f>IF(BZ7="","",IF(BZ7="-","【-】","【"&amp;SUBSTITUTE(TEXT(BZ7,"#,##0.00"),"-","△")&amp;"】"))</f>
        <v>【54.59】</v>
      </c>
      <c r="CA6" s="22">
        <f>IF(CA7="",NA(),CA7)</f>
        <v>320.74</v>
      </c>
      <c r="CB6" s="22">
        <f t="shared" ref="CB6:CJ6" si="9">IF(CB7="",NA(),CB7)</f>
        <v>295.62</v>
      </c>
      <c r="CC6" s="22">
        <f t="shared" si="9"/>
        <v>328.82</v>
      </c>
      <c r="CD6" s="22">
        <f t="shared" si="9"/>
        <v>340.62</v>
      </c>
      <c r="CE6" s="22">
        <f t="shared" si="9"/>
        <v>375.25</v>
      </c>
      <c r="CF6" s="22">
        <f t="shared" si="9"/>
        <v>296.3</v>
      </c>
      <c r="CG6" s="22">
        <f t="shared" si="9"/>
        <v>292.89999999999998</v>
      </c>
      <c r="CH6" s="22">
        <f t="shared" si="9"/>
        <v>298.25</v>
      </c>
      <c r="CI6" s="22">
        <f t="shared" si="9"/>
        <v>303.27999999999997</v>
      </c>
      <c r="CJ6" s="22">
        <f t="shared" si="9"/>
        <v>303.81</v>
      </c>
      <c r="CK6" s="21" t="str">
        <f>IF(CK7="","",IF(CK7="-","【-】","【"&amp;SUBSTITUTE(TEXT(CK7,"#,##0.00"),"-","△")&amp;"】"))</f>
        <v>【301.20】</v>
      </c>
      <c r="CL6" s="22">
        <f>IF(CL7="",NA(),CL7)</f>
        <v>39.450000000000003</v>
      </c>
      <c r="CM6" s="22">
        <f t="shared" ref="CM6:CU6" si="10">IF(CM7="",NA(),CM7)</f>
        <v>42</v>
      </c>
      <c r="CN6" s="22">
        <f t="shared" si="10"/>
        <v>38.5</v>
      </c>
      <c r="CO6" s="22">
        <f t="shared" si="10"/>
        <v>43.36</v>
      </c>
      <c r="CP6" s="22">
        <f t="shared" si="10"/>
        <v>42.14</v>
      </c>
      <c r="CQ6" s="22">
        <f t="shared" si="10"/>
        <v>57.3</v>
      </c>
      <c r="CR6" s="22">
        <f t="shared" si="10"/>
        <v>56.76</v>
      </c>
      <c r="CS6" s="22">
        <f t="shared" si="10"/>
        <v>56.04</v>
      </c>
      <c r="CT6" s="22">
        <f t="shared" si="10"/>
        <v>58.52</v>
      </c>
      <c r="CU6" s="22">
        <f t="shared" si="10"/>
        <v>58.88</v>
      </c>
      <c r="CV6" s="21" t="str">
        <f>IF(CV7="","",IF(CV7="-","【-】","【"&amp;SUBSTITUTE(TEXT(CV7,"#,##0.00"),"-","△")&amp;"】"))</f>
        <v>【56.42】</v>
      </c>
      <c r="CW6" s="22">
        <f>IF(CW7="",NA(),CW7)</f>
        <v>67.67</v>
      </c>
      <c r="CX6" s="22">
        <f t="shared" ref="CX6:DF6" si="11">IF(CX7="",NA(),CX7)</f>
        <v>61.71</v>
      </c>
      <c r="CY6" s="22">
        <f t="shared" si="11"/>
        <v>63.04</v>
      </c>
      <c r="CZ6" s="22">
        <f t="shared" si="11"/>
        <v>57.97</v>
      </c>
      <c r="DA6" s="22">
        <f t="shared" si="11"/>
        <v>60.63</v>
      </c>
      <c r="DB6" s="22">
        <f t="shared" si="11"/>
        <v>72.42</v>
      </c>
      <c r="DC6" s="22">
        <f t="shared" si="11"/>
        <v>73.069999999999993</v>
      </c>
      <c r="DD6" s="22">
        <f t="shared" si="11"/>
        <v>72.78</v>
      </c>
      <c r="DE6" s="22">
        <f t="shared" si="11"/>
        <v>71.33</v>
      </c>
      <c r="DF6" s="22">
        <f t="shared" si="11"/>
        <v>71.150000000000006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0.44</v>
      </c>
      <c r="EE6" s="22">
        <f t="shared" ref="EE6:EM6" si="14">IF(EE7="",NA(),EE7)</f>
        <v>1.91</v>
      </c>
      <c r="EF6" s="22">
        <f t="shared" si="14"/>
        <v>3.86</v>
      </c>
      <c r="EG6" s="22">
        <f t="shared" si="14"/>
        <v>1.63</v>
      </c>
      <c r="EH6" s="22">
        <f t="shared" si="14"/>
        <v>2.1</v>
      </c>
      <c r="EI6" s="22">
        <f t="shared" si="14"/>
        <v>0.72</v>
      </c>
      <c r="EJ6" s="22">
        <f t="shared" si="14"/>
        <v>0.53</v>
      </c>
      <c r="EK6" s="22">
        <f t="shared" si="14"/>
        <v>0.71</v>
      </c>
      <c r="EL6" s="22">
        <f t="shared" si="14"/>
        <v>0.72</v>
      </c>
      <c r="EM6" s="22">
        <f t="shared" si="14"/>
        <v>0.71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2">
      <c r="A7" s="15"/>
      <c r="B7" s="24">
        <v>2021</v>
      </c>
      <c r="C7" s="24">
        <v>34843</v>
      </c>
      <c r="D7" s="24">
        <v>47</v>
      </c>
      <c r="E7" s="24">
        <v>1</v>
      </c>
      <c r="F7" s="24">
        <v>0</v>
      </c>
      <c r="G7" s="24">
        <v>0</v>
      </c>
      <c r="H7" s="24" t="s">
        <v>97</v>
      </c>
      <c r="I7" s="24" t="s">
        <v>98</v>
      </c>
      <c r="J7" s="24" t="s">
        <v>99</v>
      </c>
      <c r="K7" s="24" t="s">
        <v>100</v>
      </c>
      <c r="L7" s="24" t="s">
        <v>101</v>
      </c>
      <c r="M7" s="24" t="s">
        <v>102</v>
      </c>
      <c r="N7" s="25" t="s">
        <v>103</v>
      </c>
      <c r="O7" s="25" t="s">
        <v>104</v>
      </c>
      <c r="P7" s="25">
        <v>76.599999999999994</v>
      </c>
      <c r="Q7" s="25">
        <v>3630</v>
      </c>
      <c r="R7" s="25">
        <v>3117</v>
      </c>
      <c r="S7" s="25">
        <v>156.19</v>
      </c>
      <c r="T7" s="25">
        <v>19.96</v>
      </c>
      <c r="U7" s="25">
        <v>2370</v>
      </c>
      <c r="V7" s="25">
        <v>17.3</v>
      </c>
      <c r="W7" s="25">
        <v>136.99</v>
      </c>
      <c r="X7" s="25">
        <v>87.72</v>
      </c>
      <c r="Y7" s="25">
        <v>85.17</v>
      </c>
      <c r="Z7" s="25">
        <v>99.53</v>
      </c>
      <c r="AA7" s="25">
        <v>84.04</v>
      </c>
      <c r="AB7" s="25">
        <v>79.819999999999993</v>
      </c>
      <c r="AC7" s="25">
        <v>78.510000000000005</v>
      </c>
      <c r="AD7" s="25">
        <v>77.91</v>
      </c>
      <c r="AE7" s="25">
        <v>79.099999999999994</v>
      </c>
      <c r="AF7" s="25">
        <v>79.33</v>
      </c>
      <c r="AG7" s="25">
        <v>73.540000000000006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632.30999999999995</v>
      </c>
      <c r="BF7" s="25">
        <v>695</v>
      </c>
      <c r="BG7" s="25">
        <v>869.74</v>
      </c>
      <c r="BH7" s="25">
        <v>1325.62</v>
      </c>
      <c r="BI7" s="25">
        <v>1376.11</v>
      </c>
      <c r="BJ7" s="25">
        <v>1061.58</v>
      </c>
      <c r="BK7" s="25">
        <v>1007.7</v>
      </c>
      <c r="BL7" s="25">
        <v>1018.52</v>
      </c>
      <c r="BM7" s="25">
        <v>949.61</v>
      </c>
      <c r="BN7" s="25">
        <v>918.84</v>
      </c>
      <c r="BO7" s="25">
        <v>940.88</v>
      </c>
      <c r="BP7" s="25">
        <v>70.23</v>
      </c>
      <c r="BQ7" s="25">
        <v>77.05</v>
      </c>
      <c r="BR7" s="25">
        <v>70.989999999999995</v>
      </c>
      <c r="BS7" s="25">
        <v>68.7</v>
      </c>
      <c r="BT7" s="25">
        <v>61.77</v>
      </c>
      <c r="BU7" s="25">
        <v>58.52</v>
      </c>
      <c r="BV7" s="25">
        <v>59.22</v>
      </c>
      <c r="BW7" s="25">
        <v>58.79</v>
      </c>
      <c r="BX7" s="25">
        <v>58.41</v>
      </c>
      <c r="BY7" s="25">
        <v>58.27</v>
      </c>
      <c r="BZ7" s="25">
        <v>54.59</v>
      </c>
      <c r="CA7" s="25">
        <v>320.74</v>
      </c>
      <c r="CB7" s="25">
        <v>295.62</v>
      </c>
      <c r="CC7" s="25">
        <v>328.82</v>
      </c>
      <c r="CD7" s="25">
        <v>340.62</v>
      </c>
      <c r="CE7" s="25">
        <v>375.25</v>
      </c>
      <c r="CF7" s="25">
        <v>296.3</v>
      </c>
      <c r="CG7" s="25">
        <v>292.89999999999998</v>
      </c>
      <c r="CH7" s="25">
        <v>298.25</v>
      </c>
      <c r="CI7" s="25">
        <v>303.27999999999997</v>
      </c>
      <c r="CJ7" s="25">
        <v>303.81</v>
      </c>
      <c r="CK7" s="25">
        <v>301.2</v>
      </c>
      <c r="CL7" s="25">
        <v>39.450000000000003</v>
      </c>
      <c r="CM7" s="25">
        <v>42</v>
      </c>
      <c r="CN7" s="25">
        <v>38.5</v>
      </c>
      <c r="CO7" s="25">
        <v>43.36</v>
      </c>
      <c r="CP7" s="25">
        <v>42.14</v>
      </c>
      <c r="CQ7" s="25">
        <v>57.3</v>
      </c>
      <c r="CR7" s="25">
        <v>56.76</v>
      </c>
      <c r="CS7" s="25">
        <v>56.04</v>
      </c>
      <c r="CT7" s="25">
        <v>58.52</v>
      </c>
      <c r="CU7" s="25">
        <v>58.88</v>
      </c>
      <c r="CV7" s="25">
        <v>56.42</v>
      </c>
      <c r="CW7" s="25">
        <v>67.67</v>
      </c>
      <c r="CX7" s="25">
        <v>61.71</v>
      </c>
      <c r="CY7" s="25">
        <v>63.04</v>
      </c>
      <c r="CZ7" s="25">
        <v>57.97</v>
      </c>
      <c r="DA7" s="25">
        <v>60.63</v>
      </c>
      <c r="DB7" s="25">
        <v>72.42</v>
      </c>
      <c r="DC7" s="25">
        <v>73.069999999999993</v>
      </c>
      <c r="DD7" s="25">
        <v>72.78</v>
      </c>
      <c r="DE7" s="25">
        <v>71.33</v>
      </c>
      <c r="DF7" s="25">
        <v>71.150000000000006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0.44</v>
      </c>
      <c r="EE7" s="25">
        <v>1.91</v>
      </c>
      <c r="EF7" s="25">
        <v>3.86</v>
      </c>
      <c r="EG7" s="25">
        <v>1.63</v>
      </c>
      <c r="EH7" s="25">
        <v>2.1</v>
      </c>
      <c r="EI7" s="25">
        <v>0.72</v>
      </c>
      <c r="EJ7" s="25">
        <v>0.53</v>
      </c>
      <c r="EK7" s="25">
        <v>0.71</v>
      </c>
      <c r="EL7" s="25">
        <v>0.72</v>
      </c>
      <c r="EM7" s="25">
        <v>0.71</v>
      </c>
      <c r="EN7" s="25">
        <v>0.57999999999999996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2">
      <c r="A9" s="27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109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7" t="s">
        <v>47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4" x14ac:dyDescent="0.2">
      <c r="B13" t="s">
        <v>112</v>
      </c>
      <c r="C13" t="s">
        <v>112</v>
      </c>
      <c r="D13" t="s">
        <v>113</v>
      </c>
      <c r="E13" t="s">
        <v>114</v>
      </c>
      <c r="F13" t="s">
        <v>113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100014</cp:lastModifiedBy>
  <cp:lastPrinted>2023-01-24T10:02:27Z</cp:lastPrinted>
  <dcterms:created xsi:type="dcterms:W3CDTF">2022-12-01T01:09:01Z</dcterms:created>
  <dcterms:modified xsi:type="dcterms:W3CDTF">2023-02-15T02:31:28Z</dcterms:modified>
  <cp:category/>
</cp:coreProperties>
</file>