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share1\01_総務課\財政班\117　県照会関係\R04県照会関係\★地方公営企業関係\02　照会\2023-01-11　公営企業に係る経営比較分析表（令和３年度決算）の分析等\各課提出\"/>
    </mc:Choice>
  </mc:AlternateContent>
  <xr:revisionPtr revIDLastSave="0" documentId="8_{6EF07EB1-82FC-4EE4-8E94-5CE4A88006E3}" xr6:coauthVersionLast="43" xr6:coauthVersionMax="43" xr10:uidLastSave="{00000000-0000-0000-0000-000000000000}"/>
  <workbookProtection workbookAlgorithmName="SHA-512" workbookHashValue="v/rN//Al0+hxNoCwnrXHZsgKz1D2b6dnmJJqmijWeGnFk8EGjG7/qG4N3A0uyBdmfKNn2TT30BXczqB1EbH5qg==" workbookSaltValue="G12rm2cX7NQgCQ1pT0TzE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<sst xmlns="http://schemas.openxmlformats.org/spreadsheetml/2006/main" count="236" uniqueCount="121">
  <si>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</si>
  <si>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</si>
  <si>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</si>
  <si>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</si>
  <si>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</si>
  <si>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</si>
  <si>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</si>
  <si>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</si>
  <si>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</si>
  <si>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</si>
  <si>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</si>
  <si>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</si>
  <si>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</si>
  <si>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</si>
  <si>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</si>
  <si>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</si>
  <si>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</si>
  <si>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</si>
  <si>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</si>
  <si>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</si>
  <si>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</si>
  <si>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</si>
  <si>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</si>
  <si>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</si>
  <si>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</si>
  <si>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</si>
  <si>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</si>
  <si>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</si>
  <si>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</si>
  <si>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</si>
  <si>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</si>
  <si>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</si>
  <si>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</si>
  <si>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</si>
  <si>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</si>
  <si>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</si>
  <si>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</si>
  <si>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</si>
  <si>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</si>
  <si>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</si>
  <si>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</si>
  <si>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</si>
  <si>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</si>
  <si>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</si>
  <si>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</si>
  <si>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</si>
  <si>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</si>
  <si>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</si>
  <si>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</si>
  <si>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</si>
  <si>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</si>
  <si>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</si>
  <si>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</si>
  <si>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</si>
  <si>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</si>
  <si>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</si>
  <si>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</si>
  <si>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</si>
  <si>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</si>
  <si>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</si>
  <si>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</si>
  <si>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</si>
  <si>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</si>
  <si>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</si>
  <si>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</si>
  <si>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</si>
  <si>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</si>
  <si>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</si>
  <si>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</si>
  <si>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</si>
  <si>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</si>
  <si>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</si>
  <si>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</si>
  <si>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</si>
  <si>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</si>
  <si>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</si>
  <si>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</si>
  <si>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</si>
  <si>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</si>
  <si>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</si>
  <si>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</si>
  <si>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</si>
  <si>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</si>
  <si>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</si>
  <si>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</si>
  <si>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</si>
  <si>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</si>
  <si>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</si>
  <si>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</si>
  <si>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</si>
  <si>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</si>
  <si>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</si>
  <si>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</si>
  <si>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</si>
  <si>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</si>
  <si>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</si>
  <si>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</si>
  <si>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</si>
  <si>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</si>
  <si>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</si>
  <si>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</si>
  <si>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</si>
  <si>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</si>
  <si>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</si>
  <si>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</si>
  <si>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</si>
  <si>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</si>
  <si>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</si>
  <si>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</si>
  <si>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</si>
  <si>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</si>
  <si>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</si>
  <si>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</si>
  <si>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</si>
  <si>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</si>
  <si>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</si>
  <si>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</si>
  <si>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</si>
  <si>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①収益的収支比率について
　昨年度に引き続き、適正な繰入金等の財源確保に努め、可能な限り経営改善に努める。
④企業債残高対事業規模比率について
東日本大震災の復興事業により類似団体に比べて高い比率である。今般、施設の機能保全計画を策定したところであり、本計画に基づき計画的整備に努めるため現状の水準が維持される見込みである。
⑤経費回収率について
類似団体の水準を上回ってはいるものの、令和元年以降、コロナ渦の影響で使用料が伸びず減少に転じたが、今後も引き続いて経費回収率の向上に努め、経営改善を図る。
⑥汚水処理原価について
汚水処理原価は概ね類似団体より下回る水準で推移し、今後も良好な状態を維持するよう努める。
⑦施設利用率について
過疎化が進行し接続人口が少が減少しているため、低い数値となっている。
⑧水洗化率について
類似団体平均値より低い数値となっているたが、水洗化率は年々向上している傾向にあるため、継続して取組を行う必要がある。</t>
    <rPh sb="103" eb="105">
      <t>コンパン</t>
    </rPh>
    <rPh sb="106" eb="108">
      <t>シセツ</t>
    </rPh>
    <rPh sb="109" eb="111">
      <t>キノウ</t>
    </rPh>
    <rPh sb="111" eb="113">
      <t>ホゼン</t>
    </rPh>
    <rPh sb="113" eb="115">
      <t>ケイカク</t>
    </rPh>
    <rPh sb="116" eb="118">
      <t>サクテイ</t>
    </rPh>
    <rPh sb="127" eb="128">
      <t>ホン</t>
    </rPh>
    <rPh sb="128" eb="130">
      <t>ケイカク</t>
    </rPh>
    <rPh sb="131" eb="132">
      <t>モト</t>
    </rPh>
    <rPh sb="134" eb="137">
      <t>ケイカクテキ</t>
    </rPh>
    <rPh sb="137" eb="139">
      <t>セイビ</t>
    </rPh>
    <rPh sb="140" eb="141">
      <t>ツト</t>
    </rPh>
    <rPh sb="145" eb="147">
      <t>ゲンジョウ</t>
    </rPh>
    <rPh sb="148" eb="150">
      <t>スイジュン</t>
    </rPh>
    <rPh sb="151" eb="153">
      <t>イジ</t>
    </rPh>
    <rPh sb="181" eb="183">
      <t>スイジュン</t>
    </rPh>
    <rPh sb="184" eb="186">
      <t>ウワマワ</t>
    </rPh>
    <rPh sb="195" eb="196">
      <t>レイ</t>
    </rPh>
    <rPh sb="196" eb="197">
      <t>ワ</t>
    </rPh>
    <rPh sb="197" eb="198">
      <t>ガン</t>
    </rPh>
    <rPh sb="198" eb="199">
      <t>ネン</t>
    </rPh>
    <rPh sb="199" eb="201">
      <t>イコウ</t>
    </rPh>
    <rPh sb="205" eb="206">
      <t>ウズ</t>
    </rPh>
    <rPh sb="207" eb="209">
      <t>エイキョウ</t>
    </rPh>
    <rPh sb="210" eb="213">
      <t>シヨウリョウ</t>
    </rPh>
    <rPh sb="214" eb="215">
      <t>ノ</t>
    </rPh>
    <rPh sb="217" eb="219">
      <t>ゲンショウ</t>
    </rPh>
    <rPh sb="220" eb="221">
      <t>テン</t>
    </rPh>
    <rPh sb="225" eb="227">
      <t>コンゴ</t>
    </rPh>
    <rPh sb="228" eb="229">
      <t>ヒ</t>
    </rPh>
    <rPh sb="230" eb="231">
      <t>ツヅ</t>
    </rPh>
    <rPh sb="233" eb="235">
      <t>ケイヒ</t>
    </rPh>
    <rPh sb="235" eb="237">
      <t>カイシュウ</t>
    </rPh>
    <rPh sb="237" eb="238">
      <t>リツ</t>
    </rPh>
    <rPh sb="239" eb="241">
      <t>コウジョウ</t>
    </rPh>
    <rPh sb="242" eb="243">
      <t>ツト</t>
    </rPh>
    <rPh sb="250" eb="251">
      <t>ハカ</t>
    </rPh>
    <rPh sb="282" eb="284">
      <t>シタマワ</t>
    </rPh>
    <rPh sb="285" eb="287">
      <t>スイジュン</t>
    </rPh>
    <rPh sb="328" eb="330">
      <t>シンコウ</t>
    </rPh>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</si>
  <si>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に注視しながら、適期の老朽化対策に努めたい。</t>
  </si>
  <si>
    <t>　集落排水施設は水環境を守るのに、今や不可欠な施設であることから、将来にわたり継続的に維持するために、適正な使用料収入の確保及び汚水処理費の削減に努め、経営の健全化を図っていきたい。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</si>
</sst>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C-434D-8903-18E4F63E6EF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0.01</c:v>
                </c:pt>
                <c:pt idx="4">
                  <c:v>0</c:v>
                </c:pt>
              </c:numCache>
            </c:numRef>
          </c:val>
          <c:smooth val="0"/>
          <c:extLst>
            <c:ext xmlns:c16="http://schemas.microsoft.com/office/drawing/2014/chart" uri="{C3380CC4-5D6E-409C-BE32-E72D297353CC}">
              <c16:uniqueId val="{00000001-E20C-434D-8903-18E4F63E6EF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28.33</c:v>
                </c:pt>
                <c:pt idx="1">
                  <c:v>27.31</c:v>
                </c:pt>
                <c:pt idx="2">
                  <c:v>27.31</c:v>
                </c:pt>
                <c:pt idx="3">
                  <c:v>27.31</c:v>
                </c:pt>
                <c:pt idx="4">
                  <c:v>27.31</c:v>
                </c:pt>
              </c:numCache>
            </c:numRef>
          </c:val>
          <c:extLst>
            <c:ext xmlns:c16="http://schemas.microsoft.com/office/drawing/2014/chart" uri="{C3380CC4-5D6E-409C-BE32-E72D297353CC}">
              <c16:uniqueId val="{00000000-4A2A-470C-9A00-A733DEA2CF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39.799999999999997</c:v>
                </c:pt>
                <c:pt idx="1">
                  <c:v>40.83</c:v>
                </c:pt>
                <c:pt idx="2">
                  <c:v>39.130000000000003</c:v>
                </c:pt>
                <c:pt idx="3">
                  <c:v>40.29</c:v>
                </c:pt>
                <c:pt idx="4">
                  <c:v>40.11</c:v>
                </c:pt>
              </c:numCache>
            </c:numRef>
          </c:val>
          <c:smooth val="0"/>
          <c:extLst>
            <c:ext xmlns:c16="http://schemas.microsoft.com/office/drawing/2014/chart" uri="{C3380CC4-5D6E-409C-BE32-E72D297353CC}">
              <c16:uniqueId val="{00000001-4A2A-470C-9A00-A733DEA2CF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74.97</c:v>
                </c:pt>
                <c:pt idx="1">
                  <c:v>76.44</c:v>
                </c:pt>
                <c:pt idx="2">
                  <c:v>78.08</c:v>
                </c:pt>
                <c:pt idx="3">
                  <c:v>79.489999999999995</c:v>
                </c:pt>
                <c:pt idx="4">
                  <c:v>80.349999999999994</c:v>
                </c:pt>
              </c:numCache>
            </c:numRef>
          </c:val>
          <c:extLst>
            <c:ext xmlns:c16="http://schemas.microsoft.com/office/drawing/2014/chart" uri="{C3380CC4-5D6E-409C-BE32-E72D297353CC}">
              <c16:uniqueId val="{00000000-F913-407D-A0F6-BAC95D9AF96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85.32</c:v>
                </c:pt>
                <c:pt idx="1">
                  <c:v>86</c:v>
                </c:pt>
                <c:pt idx="2">
                  <c:v>86.33</c:v>
                </c:pt>
                <c:pt idx="3">
                  <c:v>87.49</c:v>
                </c:pt>
                <c:pt idx="4">
                  <c:v>87.61</c:v>
                </c:pt>
              </c:numCache>
            </c:numRef>
          </c:val>
          <c:smooth val="0"/>
          <c:extLst>
            <c:ext xmlns:c16="http://schemas.microsoft.com/office/drawing/2014/chart" uri="{C3380CC4-5D6E-409C-BE32-E72D297353CC}">
              <c16:uniqueId val="{00000001-F913-407D-A0F6-BAC95D9AF96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98.6</c:v>
                </c:pt>
              </c:numCache>
            </c:numRef>
          </c:val>
          <c:extLst>
            <c:ext xmlns:c16="http://schemas.microsoft.com/office/drawing/2014/chart" uri="{C3380CC4-5D6E-409C-BE32-E72D297353CC}">
              <c16:uniqueId val="{00000000-D322-4CF0-B280-853FB73F5A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2-4CF0-B280-853FB73F5A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9-4F06-A734-5394750C4B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9-4F06-A734-5394750C4B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6-4A38-BE88-D26DD87B0B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6-4A38-BE88-D26DD87B0B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B-419C-ADEB-D05801DE46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B-419C-ADEB-D05801DE46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C-46E9-9D2A-3DDB8F2197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C-46E9-9D2A-3DDB8F2197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1189.98</c:v>
                </c:pt>
                <c:pt idx="1">
                  <c:v>1139.71</c:v>
                </c:pt>
                <c:pt idx="2">
                  <c:v>1226.82</c:v>
                </c:pt>
                <c:pt idx="3">
                  <c:v>1260.78</c:v>
                </c:pt>
                <c:pt idx="4">
                  <c:v>1051.3399999999999</c:v>
                </c:pt>
              </c:numCache>
            </c:numRef>
          </c:val>
          <c:extLst>
            <c:ext xmlns:c16="http://schemas.microsoft.com/office/drawing/2014/chart" uri="{C3380CC4-5D6E-409C-BE32-E72D297353CC}">
              <c16:uniqueId val="{00000000-54C0-46F2-AD39-1F6F0009F0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169.47</c:v>
                </c:pt>
                <c:pt idx="1">
                  <c:v>512.88</c:v>
                </c:pt>
                <c:pt idx="2">
                  <c:v>641.42999999999995</c:v>
                </c:pt>
                <c:pt idx="3">
                  <c:v>807.81</c:v>
                </c:pt>
                <c:pt idx="4">
                  <c:v>733.23</c:v>
                </c:pt>
              </c:numCache>
            </c:numRef>
          </c:val>
          <c:smooth val="0"/>
          <c:extLst>
            <c:ext xmlns:c16="http://schemas.microsoft.com/office/drawing/2014/chart" uri="{C3380CC4-5D6E-409C-BE32-E72D297353CC}">
              <c16:uniqueId val="{00000001-54C0-46F2-AD39-1F6F0009F0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88.05</c:v>
                </c:pt>
                <c:pt idx="1">
                  <c:v>99.51</c:v>
                </c:pt>
                <c:pt idx="2">
                  <c:v>75.010000000000005</c:v>
                </c:pt>
                <c:pt idx="3">
                  <c:v>77.209999999999994</c:v>
                </c:pt>
                <c:pt idx="4">
                  <c:v>84.28</c:v>
                </c:pt>
              </c:numCache>
            </c:numRef>
          </c:val>
          <c:extLst>
            <c:ext xmlns:c16="http://schemas.microsoft.com/office/drawing/2014/chart" uri="{C3380CC4-5D6E-409C-BE32-E72D297353CC}">
              <c16:uniqueId val="{00000000-60BD-48E3-839F-45403D47C6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51.07</c:v>
                </c:pt>
                <c:pt idx="2">
                  <c:v>56.93</c:v>
                </c:pt>
                <c:pt idx="3">
                  <c:v>49.44</c:v>
                </c:pt>
                <c:pt idx="4">
                  <c:v>54.39</c:v>
                </c:pt>
              </c:numCache>
            </c:numRef>
          </c:val>
          <c:smooth val="0"/>
          <c:extLst>
            <c:ext xmlns:c16="http://schemas.microsoft.com/office/drawing/2014/chart" uri="{C3380CC4-5D6E-409C-BE32-E72D297353CC}">
              <c16:uniqueId val="{00000001-60BD-48E3-839F-45403D47C6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219.82</c:v>
                </c:pt>
                <c:pt idx="1">
                  <c:v>194.36</c:v>
                </c:pt>
                <c:pt idx="2">
                  <c:v>259.92</c:v>
                </c:pt>
                <c:pt idx="3">
                  <c:v>258.54000000000002</c:v>
                </c:pt>
                <c:pt idx="4">
                  <c:v>236.01</c:v>
                </c:pt>
              </c:numCache>
            </c:numRef>
          </c:val>
          <c:extLst>
            <c:ext xmlns:c16="http://schemas.microsoft.com/office/drawing/2014/chart" uri="{C3380CC4-5D6E-409C-BE32-E72D297353CC}">
              <c16:uniqueId val="{00000000-5892-4A9E-A441-E17701C24C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301.77</c:v>
                </c:pt>
                <c:pt idx="1">
                  <c:v>314.68</c:v>
                </c:pt>
                <c:pt idx="2">
                  <c:v>300.17</c:v>
                </c:pt>
                <c:pt idx="3">
                  <c:v>343.49</c:v>
                </c:pt>
                <c:pt idx="4">
                  <c:v>318.06</c:v>
                </c:pt>
              </c:numCache>
            </c:numRef>
          </c:val>
          <c:smooth val="0"/>
          <c:extLst>
            <c:ext xmlns:c16="http://schemas.microsoft.com/office/drawing/2014/chart" uri="{C3380CC4-5D6E-409C-BE32-E72D297353CC}">
              <c16:uniqueId val="{00000001-5892-4A9E-A441-E17701C24C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田野畑村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H1</v>
      </c>
      <c r="X8" s="35"/>
      <c r="Y8" s="35"/>
      <c r="Z8" s="35"/>
      <c r="AA8" s="35"/>
      <c r="AB8" s="35"/>
      <c r="AC8" s="35"/>
      <c r="AD8" s="36" t="str">
        <f>データ!$M$6</f>
        <v>非設置</v>
      </c>
      <c r="AE8" s="36"/>
      <c r="AF8" s="36"/>
      <c r="AG8" s="36"/>
      <c r="AH8" s="36"/>
      <c r="AI8" s="36"/>
      <c r="AJ8" s="36"/>
      <c r="AK8" s="3"/>
      <c r="AL8" s="37">
        <f>データ!S6</f>
        <v>3117</v>
      </c>
      <c r="AM8" s="37"/>
      <c r="AN8" s="37"/>
      <c r="AO8" s="37"/>
      <c r="AP8" s="37"/>
      <c r="AQ8" s="37"/>
      <c r="AR8" s="37"/>
      <c r="AS8" s="37"/>
      <c r="AT8" s="38">
        <f>データ!T6</f>
        <v>156.19</v>
      </c>
      <c r="AU8" s="38"/>
      <c r="AV8" s="38"/>
      <c r="AW8" s="38"/>
      <c r="AX8" s="38"/>
      <c r="AY8" s="38"/>
      <c r="AZ8" s="38"/>
      <c r="BA8" s="38"/>
      <c r="BB8" s="38">
        <f>データ!U6</f>
        <v>19.96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22</v>
      </c>
      <c r="Q10" s="38"/>
      <c r="R10" s="38"/>
      <c r="S10" s="38"/>
      <c r="T10" s="38"/>
      <c r="U10" s="38"/>
      <c r="V10" s="38"/>
      <c r="W10" s="38">
        <f>データ!Q6</f>
        <v>100</v>
      </c>
      <c r="X10" s="38"/>
      <c r="Y10" s="38"/>
      <c r="Z10" s="38"/>
      <c r="AA10" s="38"/>
      <c r="AB10" s="38"/>
      <c r="AC10" s="38"/>
      <c r="AD10" s="37">
        <f>データ!R6</f>
        <v>3630</v>
      </c>
      <c r="AE10" s="37"/>
      <c r="AF10" s="37"/>
      <c r="AG10" s="37"/>
      <c r="AH10" s="37"/>
      <c r="AI10" s="37"/>
      <c r="AJ10" s="37"/>
      <c r="AK10" s="2"/>
      <c r="AL10" s="37">
        <f>データ!V6</f>
        <v>682</v>
      </c>
      <c r="AM10" s="37"/>
      <c r="AN10" s="37"/>
      <c r="AO10" s="37"/>
      <c r="AP10" s="37"/>
      <c r="AQ10" s="37"/>
      <c r="AR10" s="37"/>
      <c r="AS10" s="37"/>
      <c r="AT10" s="38">
        <f>データ!W6</f>
        <v>0.38</v>
      </c>
      <c r="AU10" s="38"/>
      <c r="AV10" s="38"/>
      <c r="AW10" s="38"/>
      <c r="AX10" s="38"/>
      <c r="AY10" s="38"/>
      <c r="AZ10" s="38"/>
      <c r="BA10" s="38"/>
      <c r="BB10" s="38">
        <f>データ!X6</f>
        <v>1794.74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38zT025GMrpVeY1XsdcpUuX399S3YG7ECqCUctgZdfytiLbHKpW942474Xt9brVmGW1G7awBFyix6FXXKNJ6yg==" saltValue="G4QTslq6e9e0oJ6LdOjs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34843</v>
      </c>
      <c r="D6" s="19">
        <f t="shared" si="3"/>
        <v>47</v>
      </c>
      <c r="E6" s="19">
        <f t="shared" si="3"/>
        <v>17</v>
      </c>
      <c r="F6" s="19">
        <f t="shared" si="3"/>
        <v>6</v>
      </c>
      <c r="G6" s="19">
        <f t="shared" si="3"/>
        <v>0</v>
      </c>
      <c r="H6" s="19" t="str">
        <f t="shared" si="3"/>
        <v>岩手県　田野畑村</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22</v>
      </c>
      <c r="Q6" s="20">
        <f t="shared" si="3"/>
        <v>100</v>
      </c>
      <c r="R6" s="20">
        <f t="shared" si="3"/>
        <v>3630</v>
      </c>
      <c r="S6" s="20">
        <f t="shared" si="3"/>
        <v>3117</v>
      </c>
      <c r="T6" s="20">
        <f t="shared" si="3"/>
        <v>156.19</v>
      </c>
      <c r="U6" s="20">
        <f t="shared" si="3"/>
        <v>19.96</v>
      </c>
      <c r="V6" s="20">
        <f t="shared" si="3"/>
        <v>682</v>
      </c>
      <c r="W6" s="20">
        <f t="shared" si="3"/>
        <v>0.38</v>
      </c>
      <c r="X6" s="20">
        <f t="shared" si="3"/>
        <v>1794.74</v>
      </c>
      <c r="Y6" s="21">
        <f>IF(Y7="",NA(),Y7)</f>
        <v>100</v>
      </c>
      <c r="Z6" s="21">
        <f t="shared" ref="Z6:AH6" si="4">IF(Z7="",NA(),Z7)</f>
        <v>100</v>
      </c>
      <c r="AA6" s="21">
        <f t="shared" si="4"/>
        <v>100</v>
      </c>
      <c r="AB6" s="21">
        <f t="shared" si="4"/>
        <v>100</v>
      </c>
      <c r="AC6" s="21">
        <f t="shared" si="4"/>
        <v>98.6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1189.98</v>
      </c>
      <c r="BG6" s="21">
        <f t="shared" ref="BG6:BO6" si="7">IF(BG7="",NA(),BG7)</f>
        <v>1139.71</v>
      </c>
      <c r="BH6" s="21">
        <f t="shared" si="7"/>
        <v>1226.82</v>
      </c>
      <c r="BI6" s="21">
        <f t="shared" si="7"/>
        <v>1260.78</v>
      </c>
      <c r="BJ6" s="21">
        <f t="shared" si="7"/>
        <v>1051.3399999999999</v>
      </c>
      <c r="BK6" s="21">
        <f t="shared" si="7"/>
        <v>169.47</v>
      </c>
      <c r="BL6" s="21">
        <f t="shared" si="7"/>
        <v>512.88</v>
      </c>
      <c r="BM6" s="21">
        <f t="shared" si="7"/>
        <v>641.42999999999995</v>
      </c>
      <c r="BN6" s="21">
        <f t="shared" si="7"/>
        <v>807.81</v>
      </c>
      <c r="BO6" s="21">
        <f t="shared" si="7"/>
        <v>733.23</v>
      </c>
      <c r="BP6" s="20" t="str">
        <f>IF(BP7="","",IF(BP7="-","【-】","【"&amp;SUBSTITUTE(TEXT(BP7,"#,##0.00"),"-","△")&amp;"】"))</f>
        <v>【974.72】</v>
      </c>
      <c r="BQ6" s="21">
        <f>IF(BQ7="",NA(),BQ7)</f>
        <v>88.05</v>
      </c>
      <c r="BR6" s="21">
        <f t="shared" ref="BR6:BZ6" si="8">IF(BR7="",NA(),BR7)</f>
        <v>99.51</v>
      </c>
      <c r="BS6" s="21">
        <f t="shared" si="8"/>
        <v>75.010000000000005</v>
      </c>
      <c r="BT6" s="21">
        <f t="shared" si="8"/>
        <v>77.209999999999994</v>
      </c>
      <c r="BU6" s="21">
        <f t="shared" si="8"/>
        <v>84.28</v>
      </c>
      <c r="BV6" s="21">
        <f t="shared" si="8"/>
        <v>53.03</v>
      </c>
      <c r="BW6" s="21">
        <f t="shared" si="8"/>
        <v>51.07</v>
      </c>
      <c r="BX6" s="21">
        <f t="shared" si="8"/>
        <v>56.93</v>
      </c>
      <c r="BY6" s="21">
        <f t="shared" si="8"/>
        <v>49.44</v>
      </c>
      <c r="BZ6" s="21">
        <f t="shared" si="8"/>
        <v>54.39</v>
      </c>
      <c r="CA6" s="20" t="str">
        <f>IF(CA7="","",IF(CA7="-","【-】","【"&amp;SUBSTITUTE(TEXT(CA7,"#,##0.00"),"-","△")&amp;"】"))</f>
        <v>【44.22】</v>
      </c>
      <c r="CB6" s="21">
        <f>IF(CB7="",NA(),CB7)</f>
        <v>219.82</v>
      </c>
      <c r="CC6" s="21">
        <f t="shared" ref="CC6:CK6" si="9">IF(CC7="",NA(),CC7)</f>
        <v>194.36</v>
      </c>
      <c r="CD6" s="21">
        <f t="shared" si="9"/>
        <v>259.92</v>
      </c>
      <c r="CE6" s="21">
        <f t="shared" si="9"/>
        <v>258.54000000000002</v>
      </c>
      <c r="CF6" s="21">
        <f t="shared" si="9"/>
        <v>236.01</v>
      </c>
      <c r="CG6" s="21">
        <f t="shared" si="9"/>
        <v>301.77</v>
      </c>
      <c r="CH6" s="21">
        <f t="shared" si="9"/>
        <v>314.68</v>
      </c>
      <c r="CI6" s="21">
        <f t="shared" si="9"/>
        <v>300.17</v>
      </c>
      <c r="CJ6" s="21">
        <f t="shared" si="9"/>
        <v>343.49</v>
      </c>
      <c r="CK6" s="21">
        <f t="shared" si="9"/>
        <v>318.06</v>
      </c>
      <c r="CL6" s="20" t="str">
        <f>IF(CL7="","",IF(CL7="-","【-】","【"&amp;SUBSTITUTE(TEXT(CL7,"#,##0.00"),"-","△")&amp;"】"))</f>
        <v>【392.85】</v>
      </c>
      <c r="CM6" s="21">
        <f>IF(CM7="",NA(),CM7)</f>
        <v>28.33</v>
      </c>
      <c r="CN6" s="21">
        <f t="shared" ref="CN6:CV6" si="10">IF(CN7="",NA(),CN7)</f>
        <v>27.31</v>
      </c>
      <c r="CO6" s="21">
        <f t="shared" si="10"/>
        <v>27.31</v>
      </c>
      <c r="CP6" s="21">
        <f t="shared" si="10"/>
        <v>27.31</v>
      </c>
      <c r="CQ6" s="21">
        <f t="shared" si="10"/>
        <v>27.31</v>
      </c>
      <c r="CR6" s="21">
        <f t="shared" si="10"/>
        <v>39.799999999999997</v>
      </c>
      <c r="CS6" s="21">
        <f t="shared" si="10"/>
        <v>40.83</v>
      </c>
      <c r="CT6" s="21">
        <f t="shared" si="10"/>
        <v>39.130000000000003</v>
      </c>
      <c r="CU6" s="21">
        <f t="shared" si="10"/>
        <v>40.29</v>
      </c>
      <c r="CV6" s="21">
        <f t="shared" si="10"/>
        <v>40.11</v>
      </c>
      <c r="CW6" s="20" t="str">
        <f>IF(CW7="","",IF(CW7="-","【-】","【"&amp;SUBSTITUTE(TEXT(CW7,"#,##0.00"),"-","△")&amp;"】"))</f>
        <v>【32.23】</v>
      </c>
      <c r="CX6" s="21">
        <f>IF(CX7="",NA(),CX7)</f>
        <v>74.97</v>
      </c>
      <c r="CY6" s="21">
        <f t="shared" ref="CY6:DG6" si="11">IF(CY7="",NA(),CY7)</f>
        <v>76.44</v>
      </c>
      <c r="CZ6" s="21">
        <f t="shared" si="11"/>
        <v>78.08</v>
      </c>
      <c r="DA6" s="21">
        <f t="shared" si="11"/>
        <v>79.489999999999995</v>
      </c>
      <c r="DB6" s="21">
        <f t="shared" si="11"/>
        <v>80.349999999999994</v>
      </c>
      <c r="DC6" s="21">
        <f t="shared" si="11"/>
        <v>85.32</v>
      </c>
      <c r="DD6" s="21">
        <f t="shared" si="11"/>
        <v>86</v>
      </c>
      <c r="DE6" s="21">
        <f t="shared" si="11"/>
        <v>86.33</v>
      </c>
      <c r="DF6" s="21">
        <f t="shared" si="11"/>
        <v>87.49</v>
      </c>
      <c r="DG6" s="21">
        <f t="shared" si="11"/>
        <v>87.61</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0.01</v>
      </c>
      <c r="EN6" s="20">
        <f t="shared" si="14"/>
        <v>0</v>
      </c>
      <c r="EO6" s="20" t="str">
        <f>IF(EO7="","",IF(EO7="-","【-】","【"&amp;SUBSTITUTE(TEXT(EO7,"#,##0.00"),"-","△")&amp;"】"))</f>
        <v>【0.01】</v>
      </c>
    </row>
    <row r="7" spans="1:145" s="22" customFormat="1" x14ac:dyDescent="0.15">
      <c r="A7" s="14"/>
      <c r="B7" s="23">
        <v>2021</v>
      </c>
      <c r="C7" s="23">
        <v>34843</v>
      </c>
      <c r="D7" s="23">
        <v>47</v>
      </c>
      <c r="E7" s="23">
        <v>17</v>
      </c>
      <c r="F7" s="23">
        <v>6</v>
      </c>
      <c r="G7" s="23">
        <v>0</v>
      </c>
      <c r="H7" s="23" t="s">
        <v>97</v>
      </c>
      <c r="I7" s="23" t="s">
        <v>98</v>
      </c>
      <c r="J7" s="23" t="s">
        <v>99</v>
      </c>
      <c r="K7" s="23" t="s">
        <v>100</v>
      </c>
      <c r="L7" s="23" t="s">
        <v>101</v>
      </c>
      <c r="M7" s="23" t="s">
        <v>102</v>
      </c>
      <c r="N7" s="24" t="s">
        <v>103</v>
      </c>
      <c r="O7" s="24" t="s">
        <v>104</v>
      </c>
      <c r="P7" s="24">
        <v>22</v>
      </c>
      <c r="Q7" s="24">
        <v>100</v>
      </c>
      <c r="R7" s="24">
        <v>3630</v>
      </c>
      <c r="S7" s="24">
        <v>3117</v>
      </c>
      <c r="T7" s="24">
        <v>156.19</v>
      </c>
      <c r="U7" s="24">
        <v>19.96</v>
      </c>
      <c r="V7" s="24">
        <v>682</v>
      </c>
      <c r="W7" s="24">
        <v>0.38</v>
      </c>
      <c r="X7" s="24">
        <v>1794.74</v>
      </c>
      <c r="Y7" s="24">
        <v>100</v>
      </c>
      <c r="Z7" s="24">
        <v>100</v>
      </c>
      <c r="AA7" s="24">
        <v>100</v>
      </c>
      <c r="AB7" s="24">
        <v>100</v>
      </c>
      <c r="AC7" s="24">
        <v>98.6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1189.98</v>
      </c>
      <c r="BG7" s="24">
        <v>1139.71</v>
      </c>
      <c r="BH7" s="24">
        <v>1226.82</v>
      </c>
      <c r="BI7" s="24">
        <v>1260.78</v>
      </c>
      <c r="BJ7" s="24">
        <v>1051.3399999999999</v>
      </c>
      <c r="BK7" s="24">
        <v>169.47</v>
      </c>
      <c r="BL7" s="24">
        <v>512.88</v>
      </c>
      <c r="BM7" s="24">
        <v>641.42999999999995</v>
      </c>
      <c r="BN7" s="24">
        <v>807.81</v>
      </c>
      <c r="BO7" s="24">
        <v>733.23</v>
      </c>
      <c r="BP7" s="24">
        <v>974.72</v>
      </c>
      <c r="BQ7" s="24">
        <v>88.05</v>
      </c>
      <c r="BR7" s="24">
        <v>99.51</v>
      </c>
      <c r="BS7" s="24">
        <v>75.010000000000005</v>
      </c>
      <c r="BT7" s="24">
        <v>77.209999999999994</v>
      </c>
      <c r="BU7" s="24">
        <v>84.28</v>
      </c>
      <c r="BV7" s="24">
        <v>53.03</v>
      </c>
      <c r="BW7" s="24">
        <v>51.07</v>
      </c>
      <c r="BX7" s="24">
        <v>56.93</v>
      </c>
      <c r="BY7" s="24">
        <v>49.44</v>
      </c>
      <c r="BZ7" s="24">
        <v>54.39</v>
      </c>
      <c r="CA7" s="24">
        <v>44.22</v>
      </c>
      <c r="CB7" s="24">
        <v>219.82</v>
      </c>
      <c r="CC7" s="24">
        <v>194.36</v>
      </c>
      <c r="CD7" s="24">
        <v>259.92</v>
      </c>
      <c r="CE7" s="24">
        <v>258.54000000000002</v>
      </c>
      <c r="CF7" s="24">
        <v>236.01</v>
      </c>
      <c r="CG7" s="24">
        <v>301.77</v>
      </c>
      <c r="CH7" s="24">
        <v>314.68</v>
      </c>
      <c r="CI7" s="24">
        <v>300.17</v>
      </c>
      <c r="CJ7" s="24">
        <v>343.49</v>
      </c>
      <c r="CK7" s="24">
        <v>318.06</v>
      </c>
      <c r="CL7" s="24">
        <v>392.85</v>
      </c>
      <c r="CM7" s="24">
        <v>28.33</v>
      </c>
      <c r="CN7" s="24">
        <v>27.31</v>
      </c>
      <c r="CO7" s="24">
        <v>27.31</v>
      </c>
      <c r="CP7" s="24">
        <v>27.31</v>
      </c>
      <c r="CQ7" s="24">
        <v>27.31</v>
      </c>
      <c r="CR7" s="24">
        <v>39.799999999999997</v>
      </c>
      <c r="CS7" s="24">
        <v>40.83</v>
      </c>
      <c r="CT7" s="24">
        <v>39.130000000000003</v>
      </c>
      <c r="CU7" s="24">
        <v>40.29</v>
      </c>
      <c r="CV7" s="24">
        <v>40.11</v>
      </c>
      <c r="CW7" s="24">
        <v>32.229999999999997</v>
      </c>
      <c r="CX7" s="24">
        <v>74.97</v>
      </c>
      <c r="CY7" s="24">
        <v>76.44</v>
      </c>
      <c r="CZ7" s="24">
        <v>78.08</v>
      </c>
      <c r="DA7" s="24">
        <v>79.489999999999995</v>
      </c>
      <c r="DB7" s="24">
        <v>80.349999999999994</v>
      </c>
      <c r="DC7" s="24">
        <v>85.32</v>
      </c>
      <c r="DD7" s="24">
        <v>86</v>
      </c>
      <c r="DE7" s="24">
        <v>86.33</v>
      </c>
      <c r="DF7" s="24">
        <v>87.49</v>
      </c>
      <c r="DG7" s="24">
        <v>87.61</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0.01</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歩</cp:lastModifiedBy>
  <dcterms:created xsi:type="dcterms:W3CDTF">2022-12-01T02:02:41Z</dcterms:created>
  <dcterms:modified xsi:type="dcterms:W3CDTF">2023-01-26T07:41:56Z</dcterms:modified>
  <cp:category/>
</cp:coreProperties>
</file>