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hare1\01_総務課\財政班\117　県照会関係\R05県照会関係\★地方公営企業関係\2024-01-17　【照会】　公営企業に係る経営比較分析表（令和４年度決算）の分析等\各課提出\"/>
    </mc:Choice>
  </mc:AlternateContent>
  <xr:revisionPtr revIDLastSave="0" documentId="8_{1AC692F5-4644-4FB9-AFD4-151F012D3728}" xr6:coauthVersionLast="47" xr6:coauthVersionMax="47" xr10:uidLastSave="{00000000-0000-0000-0000-000000000000}"/>
  <workbookProtection workbookAlgorithmName="SHA-512" workbookHashValue="ewwf9/QglGMOd1AFIyvJwcJaqpzrVJ2mF/+CqMiSa5SduBFBAYcfl+429NVS9zYw+N8Luucc2D2c7tXgXuecqA==" workbookSaltValue="NFIrfNA8B++GbnnTayrHl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E86" i="4"/>
  <c r="AT10" i="4"/>
  <c r="AD10" i="4"/>
  <c r="I10" i="4"/>
  <c r="P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<sst xmlns="http://schemas.openxmlformats.org/spreadsheetml/2006/main" count="236" uniqueCount="119">
  <si>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</si>
  <si>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</si>
  <si>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</si>
  <si>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</si>
  <si>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</si>
  <si>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</si>
  <si>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</si>
  <si>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</si>
  <si>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</si>
  <si>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</si>
  <si>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</si>
  <si>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</si>
  <si>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</si>
  <si>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</si>
  <si>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</si>
  <si>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</si>
  <si>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</si>
  <si>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</si>
  <si>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</si>
  <si>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</si>
  <si>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</si>
  <si>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</si>
  <si>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</si>
  <si>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</si>
  <si>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</si>
  <si>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</si>
  <si>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</si>
  <si>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</si>
  <si>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</si>
  <si>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</si>
  <si>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</si>
  <si>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</si>
  <si>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</si>
  <si>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</si>
  <si>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</si>
  <si>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</si>
  <si>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</si>
  <si>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</si>
  <si>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</si>
  <si>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</si>
  <si>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</si>
  <si>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</si>
  <si>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</si>
  <si>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</si>
  <si>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</si>
  <si>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</si>
  <si>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</si>
  <si>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</si>
  <si>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</si>
  <si>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</si>
  <si>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</si>
  <si>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</si>
  <si>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</si>
  <si>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</si>
  <si>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</si>
  <si>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</si>
  <si>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</si>
  <si>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</si>
  <si>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</si>
  <si>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</si>
  <si>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</si>
  <si>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</si>
  <si>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</si>
  <si>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</si>
  <si>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</si>
  <si>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</si>
  <si>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</si>
  <si>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</si>
  <si>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</si>
  <si>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</si>
  <si>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</si>
  <si>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</si>
  <si>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</si>
  <si>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</si>
  <si>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</si>
  <si>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</si>
  <si>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</si>
  <si>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</si>
  <si>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</si>
  <si>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</si>
  <si>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</si>
  <si>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</si>
  <si>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</si>
  <si>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</si>
  <si>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</si>
  <si>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</si>
  <si>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</si>
  <si>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</si>
  <si>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</si>
  <si>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</si>
  <si>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</si>
  <si>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</si>
  <si>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</si>
  <si>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</si>
  <si>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</si>
  <si>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</si>
  <si>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</si>
  <si>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田野畑村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</si>
  <si>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</si>
  <si>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</si>
  <si>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</si>
  <si>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</si>
  <si>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</si>
  <si>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</si>
  <si>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</si>
  <si>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</si>
  <si>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</si>
  <si>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</si>
  <si>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</si>
  <si>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</si>
  <si>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</si>
  <si>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</si>
  <si>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</si>
  <si>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</si>
  <si>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</si>
  <si>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</si>
  <si>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①収益的収支比率について
　昨年度に引き続き、適正な繰入金等の財源確保に努め、可能な限り経営改善に努める。
④企業債残高対事業規模比率について
類似団体に比べて高い比率となっているが、事業概成を迎え数年が経過しており、今後しばらくは起債借入が無いことから、今後企業債残高は減っていく見込みである。
⑤経費回収率について
63％程度と低い水準である。接続率の影響や、料金設定の兼ね合いにより抜本的な改善は困難だが、今後可能な限り経営改善に努める。
⑥汚水処理原価について
類似団体に比べて汚水処理原価が高い傾向にある。継続して効率的な業務遂行を図るが、職員も一人で他業務との兼務状態であり、これ以上のコストカットは見込めない状況にある。
⑦施設利用率について
接続人口が少ないため、低い数値となっている。
⑧水洗化率について
これまで類似団体より若干高い数値であったが、過疎・高齢化の進行により水洗化率の伸び悩みにより数値が下回る結果に。継続して取組を行う必要がある。</t>
    <rPh sb="14" eb="17">
      <t>サクネンド</t>
    </rPh>
    <rPh sb="23" eb="25">
      <t>テキセイ</t>
    </rPh>
    <rPh sb="26" eb="28">
      <t>クリイレ</t>
    </rPh>
    <rPh sb="28" eb="29">
      <t>キン</t>
    </rPh>
    <rPh sb="29" eb="30">
      <t>ナド</t>
    </rPh>
    <rPh sb="31" eb="33">
      <t>ザイゲン</t>
    </rPh>
    <rPh sb="33" eb="35">
      <t>カクホ</t>
    </rPh>
    <rPh sb="36" eb="37">
      <t>ツト</t>
    </rPh>
    <rPh sb="165" eb="167">
      <t>テイド</t>
    </rPh>
    <rPh sb="168" eb="169">
      <t>ヒク</t>
    </rPh>
    <rPh sb="170" eb="172">
      <t>スイジュン</t>
    </rPh>
    <rPh sb="371" eb="373">
      <t>ルイジ</t>
    </rPh>
    <rPh sb="373" eb="375">
      <t>ダンタイ</t>
    </rPh>
    <rPh sb="377" eb="379">
      <t>ジャッカン</t>
    </rPh>
    <rPh sb="379" eb="380">
      <t>タカ</t>
    </rPh>
    <rPh sb="381" eb="383">
      <t>スウチ</t>
    </rPh>
    <rPh sb="389" eb="391">
      <t>カソ</t>
    </rPh>
    <rPh sb="392" eb="395">
      <t>コウレイカ</t>
    </rPh>
    <rPh sb="396" eb="398">
      <t>シンコウ</t>
    </rPh>
    <rPh sb="401" eb="404">
      <t>スイセンカ</t>
    </rPh>
    <rPh sb="404" eb="405">
      <t>リツ</t>
    </rPh>
    <rPh sb="406" eb="407">
      <t>ノ</t>
    </rPh>
    <rPh sb="408" eb="409">
      <t>ナヤ</t>
    </rPh>
    <rPh sb="413" eb="415">
      <t>スウチ</t>
    </rPh>
    <rPh sb="416" eb="418">
      <t>シタマワ</t>
    </rPh>
    <rPh sb="419" eb="421">
      <t>ケッカ</t>
    </rPh>
    <phoneticPr fontId="4"/>
  </si>
  <si>
    <t>供用開始より間もないため、老朽化による現象は生じていないが、適期な管渠更新に努める。</t>
  </si>
  <si>
    <t>　本村全体での過疎化が進んでおり、当該事業区域もその影響を大きく受けている。
　今後有収水量は、行政人口の減少に比例して水洗化人口の減少、節水器具の普及に伴い増加は見込めない状況である。
　しかし、下水道は水環境を守るのに、今や不可欠な施設であることから、将来にわたり継続的に維持するために、適正な使用料収入の確保及び汚水処理費の削減に努め、経営の健全化を図る。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</si>
</sst>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76-43E5-B420-949F8C62FC5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0.02</c:v>
                </c:pt>
                <c:pt idx="3" formatCode="#,##0.00;&quot;△&quot;#,##0.00">
                  <c:v>0</c:v>
                </c:pt>
                <c:pt idx="4">
                  <c:v>0.08</c:v>
                </c:pt>
              </c:numCache>
            </c:numRef>
          </c:val>
          <c:smooth val="0"/>
          <c:extLst>
            <c:ext xmlns:c16="http://schemas.microsoft.com/office/drawing/2014/chart" uri="{C3380CC4-5D6E-409C-BE32-E72D297353CC}">
              <c16:uniqueId val="{00000001-3176-43E5-B420-949F8C62FC5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14.4</c:v>
                </c:pt>
                <c:pt idx="1">
                  <c:v>14.6</c:v>
                </c:pt>
                <c:pt idx="2">
                  <c:v>15</c:v>
                </c:pt>
                <c:pt idx="3">
                  <c:v>14.2</c:v>
                </c:pt>
                <c:pt idx="4">
                  <c:v>14.2</c:v>
                </c:pt>
              </c:numCache>
            </c:numRef>
          </c:val>
          <c:extLst>
            <c:ext xmlns:c16="http://schemas.microsoft.com/office/drawing/2014/chart" uri="{C3380CC4-5D6E-409C-BE32-E72D297353CC}">
              <c16:uniqueId val="{00000000-D6E4-4650-B228-67D2C20F151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37.65</c:v>
                </c:pt>
                <c:pt idx="2">
                  <c:v>36.71</c:v>
                </c:pt>
                <c:pt idx="3">
                  <c:v>33.799999999999997</c:v>
                </c:pt>
                <c:pt idx="4">
                  <c:v>41.06</c:v>
                </c:pt>
              </c:numCache>
            </c:numRef>
          </c:val>
          <c:smooth val="0"/>
          <c:extLst>
            <c:ext xmlns:c16="http://schemas.microsoft.com/office/drawing/2014/chart" uri="{C3380CC4-5D6E-409C-BE32-E72D297353CC}">
              <c16:uniqueId val="{00000001-D6E4-4650-B228-67D2C20F151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69.95</c:v>
                </c:pt>
                <c:pt idx="1">
                  <c:v>73.239999999999995</c:v>
                </c:pt>
                <c:pt idx="2">
                  <c:v>75.25</c:v>
                </c:pt>
                <c:pt idx="3">
                  <c:v>79.900000000000006</c:v>
                </c:pt>
                <c:pt idx="4">
                  <c:v>80.47</c:v>
                </c:pt>
              </c:numCache>
            </c:numRef>
          </c:val>
          <c:extLst>
            <c:ext xmlns:c16="http://schemas.microsoft.com/office/drawing/2014/chart" uri="{C3380CC4-5D6E-409C-BE32-E72D297353CC}">
              <c16:uniqueId val="{00000000-2F42-4953-817D-F1611DA9EA5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67.37</c:v>
                </c:pt>
                <c:pt idx="2">
                  <c:v>70.05</c:v>
                </c:pt>
                <c:pt idx="3">
                  <c:v>67.09</c:v>
                </c:pt>
                <c:pt idx="4">
                  <c:v>84.34</c:v>
                </c:pt>
              </c:numCache>
            </c:numRef>
          </c:val>
          <c:smooth val="0"/>
          <c:extLst>
            <c:ext xmlns:c16="http://schemas.microsoft.com/office/drawing/2014/chart" uri="{C3380CC4-5D6E-409C-BE32-E72D297353CC}">
              <c16:uniqueId val="{00000001-2F42-4953-817D-F1611DA9EA5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B09-4DC1-90C9-126D99F2AAE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09-4DC1-90C9-126D99F2AAE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E9-4E72-B1CE-46828EC14B2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E9-4E72-B1CE-46828EC14B2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DC-4C94-BEA0-E1482860411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DC-4C94-BEA0-E1482860411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3F-4691-8AEC-61C509728CD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3F-4691-8AEC-61C509728CD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F6-4FEB-8359-948F5CB5AFF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F6-4FEB-8359-948F5CB5AFF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4118.33</c:v>
                </c:pt>
                <c:pt idx="1">
                  <c:v>3897.97</c:v>
                </c:pt>
                <c:pt idx="2">
                  <c:v>3312.4</c:v>
                </c:pt>
                <c:pt idx="3">
                  <c:v>3463.75</c:v>
                </c:pt>
                <c:pt idx="4">
                  <c:v>3239.26</c:v>
                </c:pt>
              </c:numCache>
            </c:numRef>
          </c:val>
          <c:extLst>
            <c:ext xmlns:c16="http://schemas.microsoft.com/office/drawing/2014/chart" uri="{C3380CC4-5D6E-409C-BE32-E72D297353CC}">
              <c16:uniqueId val="{00000000-B133-41FF-BC95-0711E6681D3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1087.96</c:v>
                </c:pt>
                <c:pt idx="2">
                  <c:v>1209.45</c:v>
                </c:pt>
                <c:pt idx="3">
                  <c:v>1042.6400000000001</c:v>
                </c:pt>
                <c:pt idx="4">
                  <c:v>1195.47</c:v>
                </c:pt>
              </c:numCache>
            </c:numRef>
          </c:val>
          <c:smooth val="0"/>
          <c:extLst>
            <c:ext xmlns:c16="http://schemas.microsoft.com/office/drawing/2014/chart" uri="{C3380CC4-5D6E-409C-BE32-E72D297353CC}">
              <c16:uniqueId val="{00000001-B133-41FF-BC95-0711E6681D3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61.97</c:v>
                </c:pt>
                <c:pt idx="1">
                  <c:v>61.12</c:v>
                </c:pt>
                <c:pt idx="2">
                  <c:v>67.430000000000007</c:v>
                </c:pt>
                <c:pt idx="3">
                  <c:v>52.37</c:v>
                </c:pt>
                <c:pt idx="4">
                  <c:v>63.16</c:v>
                </c:pt>
              </c:numCache>
            </c:numRef>
          </c:val>
          <c:extLst>
            <c:ext xmlns:c16="http://schemas.microsoft.com/office/drawing/2014/chart" uri="{C3380CC4-5D6E-409C-BE32-E72D297353CC}">
              <c16:uniqueId val="{00000000-0B5F-4988-AFEA-0AB70F33902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59.67</c:v>
                </c:pt>
                <c:pt idx="2">
                  <c:v>55.93</c:v>
                </c:pt>
                <c:pt idx="3">
                  <c:v>55.76</c:v>
                </c:pt>
                <c:pt idx="4">
                  <c:v>69.430000000000007</c:v>
                </c:pt>
              </c:numCache>
            </c:numRef>
          </c:val>
          <c:smooth val="0"/>
          <c:extLst>
            <c:ext xmlns:c16="http://schemas.microsoft.com/office/drawing/2014/chart" uri="{C3380CC4-5D6E-409C-BE32-E72D297353CC}">
              <c16:uniqueId val="{00000001-0B5F-4988-AFEA-0AB70F33902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319.81</c:v>
                </c:pt>
                <c:pt idx="1">
                  <c:v>326.67</c:v>
                </c:pt>
                <c:pt idx="2">
                  <c:v>309.55</c:v>
                </c:pt>
                <c:pt idx="3">
                  <c:v>377.76</c:v>
                </c:pt>
                <c:pt idx="4">
                  <c:v>312.81</c:v>
                </c:pt>
              </c:numCache>
            </c:numRef>
          </c:val>
          <c:extLst>
            <c:ext xmlns:c16="http://schemas.microsoft.com/office/drawing/2014/chart" uri="{C3380CC4-5D6E-409C-BE32-E72D297353CC}">
              <c16:uniqueId val="{00000000-1B3B-4507-9991-A1C4203E54D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270.60000000000002</c:v>
                </c:pt>
                <c:pt idx="2">
                  <c:v>289.60000000000002</c:v>
                </c:pt>
                <c:pt idx="3">
                  <c:v>296.14999999999998</c:v>
                </c:pt>
                <c:pt idx="4">
                  <c:v>239.46</c:v>
                </c:pt>
              </c:numCache>
            </c:numRef>
          </c:val>
          <c:smooth val="0"/>
          <c:extLst>
            <c:ext xmlns:c16="http://schemas.microsoft.com/office/drawing/2014/chart" uri="{C3380CC4-5D6E-409C-BE32-E72D297353CC}">
              <c16:uniqueId val="{00000001-1B3B-4507-9991-A1C4203E54D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岩手県　田野畑村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3061</v>
      </c>
      <c r="AM8" s="37"/>
      <c r="AN8" s="37"/>
      <c r="AO8" s="37"/>
      <c r="AP8" s="37"/>
      <c r="AQ8" s="37"/>
      <c r="AR8" s="37"/>
      <c r="AS8" s="37"/>
      <c r="AT8" s="38">
        <f>データ!T6</f>
        <v>156.19</v>
      </c>
      <c r="AU8" s="38"/>
      <c r="AV8" s="38"/>
      <c r="AW8" s="38"/>
      <c r="AX8" s="38"/>
      <c r="AY8" s="38"/>
      <c r="AZ8" s="38"/>
      <c r="BA8" s="38"/>
      <c r="BB8" s="38">
        <f>データ!U6</f>
        <v>19.600000000000001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14.21</v>
      </c>
      <c r="Q10" s="38"/>
      <c r="R10" s="38"/>
      <c r="S10" s="38"/>
      <c r="T10" s="38"/>
      <c r="U10" s="38"/>
      <c r="V10" s="38"/>
      <c r="W10" s="38">
        <f>データ!Q6</f>
        <v>104.49</v>
      </c>
      <c r="X10" s="38"/>
      <c r="Y10" s="38"/>
      <c r="Z10" s="38"/>
      <c r="AA10" s="38"/>
      <c r="AB10" s="38"/>
      <c r="AC10" s="38"/>
      <c r="AD10" s="37">
        <f>データ!R6</f>
        <v>3630</v>
      </c>
      <c r="AE10" s="37"/>
      <c r="AF10" s="37"/>
      <c r="AG10" s="37"/>
      <c r="AH10" s="37"/>
      <c r="AI10" s="37"/>
      <c r="AJ10" s="37"/>
      <c r="AK10" s="2"/>
      <c r="AL10" s="37">
        <f>データ!V6</f>
        <v>430</v>
      </c>
      <c r="AM10" s="37"/>
      <c r="AN10" s="37"/>
      <c r="AO10" s="37"/>
      <c r="AP10" s="37"/>
      <c r="AQ10" s="37"/>
      <c r="AR10" s="37"/>
      <c r="AS10" s="37"/>
      <c r="AT10" s="38">
        <f>データ!W6</f>
        <v>0.32</v>
      </c>
      <c r="AU10" s="38"/>
      <c r="AV10" s="38"/>
      <c r="AW10" s="38"/>
      <c r="AX10" s="38"/>
      <c r="AY10" s="38"/>
      <c r="AZ10" s="38"/>
      <c r="BA10" s="38"/>
      <c r="BB10" s="38">
        <f>データ!X6</f>
        <v>1343.75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ux5b6ptt5FWKfiMQWQN+NSVJKSYwerD07tamawBPF0qUJizov0qROG7W0murxRISPfc8inuloCzt18DZywG5Ag==" saltValue="UlBw//M+GoidHbzJbPFAs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34843</v>
      </c>
      <c r="D6" s="19">
        <f t="shared" si="3"/>
        <v>47</v>
      </c>
      <c r="E6" s="19">
        <f t="shared" si="3"/>
        <v>17</v>
      </c>
      <c r="F6" s="19">
        <f t="shared" si="3"/>
        <v>4</v>
      </c>
      <c r="G6" s="19">
        <f t="shared" si="3"/>
        <v>0</v>
      </c>
      <c r="H6" s="19" t="str">
        <f t="shared" si="3"/>
        <v>岩手県　田野畑村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14.21</v>
      </c>
      <c r="Q6" s="20">
        <f t="shared" si="3"/>
        <v>104.49</v>
      </c>
      <c r="R6" s="20">
        <f t="shared" si="3"/>
        <v>3630</v>
      </c>
      <c r="S6" s="20">
        <f t="shared" si="3"/>
        <v>3061</v>
      </c>
      <c r="T6" s="20">
        <f t="shared" si="3"/>
        <v>156.19</v>
      </c>
      <c r="U6" s="20">
        <f t="shared" si="3"/>
        <v>19.600000000000001</v>
      </c>
      <c r="V6" s="20">
        <f t="shared" si="3"/>
        <v>430</v>
      </c>
      <c r="W6" s="20">
        <f t="shared" si="3"/>
        <v>0.32</v>
      </c>
      <c r="X6" s="20">
        <f t="shared" si="3"/>
        <v>1343.75</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4118.33</v>
      </c>
      <c r="BG6" s="21">
        <f t="shared" ref="BG6:BO6" si="7">IF(BG7="",NA(),BG7)</f>
        <v>3897.97</v>
      </c>
      <c r="BH6" s="21">
        <f t="shared" si="7"/>
        <v>3312.4</v>
      </c>
      <c r="BI6" s="21">
        <f t="shared" si="7"/>
        <v>3463.75</v>
      </c>
      <c r="BJ6" s="21">
        <f t="shared" si="7"/>
        <v>3239.26</v>
      </c>
      <c r="BK6" s="21">
        <f t="shared" si="7"/>
        <v>1269.1500000000001</v>
      </c>
      <c r="BL6" s="21">
        <f t="shared" si="7"/>
        <v>1087.96</v>
      </c>
      <c r="BM6" s="21">
        <f t="shared" si="7"/>
        <v>1209.45</v>
      </c>
      <c r="BN6" s="21">
        <f t="shared" si="7"/>
        <v>1042.6400000000001</v>
      </c>
      <c r="BO6" s="21">
        <f t="shared" si="7"/>
        <v>1195.47</v>
      </c>
      <c r="BP6" s="20" t="str">
        <f>IF(BP7="","",IF(BP7="-","【-】","【"&amp;SUBSTITUTE(TEXT(BP7,"#,##0.00"),"-","△")&amp;"】"))</f>
        <v>【1,182.11】</v>
      </c>
      <c r="BQ6" s="21">
        <f>IF(BQ7="",NA(),BQ7)</f>
        <v>61.97</v>
      </c>
      <c r="BR6" s="21">
        <f t="shared" ref="BR6:BZ6" si="8">IF(BR7="",NA(),BR7)</f>
        <v>61.12</v>
      </c>
      <c r="BS6" s="21">
        <f t="shared" si="8"/>
        <v>67.430000000000007</v>
      </c>
      <c r="BT6" s="21">
        <f t="shared" si="8"/>
        <v>52.37</v>
      </c>
      <c r="BU6" s="21">
        <f t="shared" si="8"/>
        <v>63.16</v>
      </c>
      <c r="BV6" s="21">
        <f t="shared" si="8"/>
        <v>63.97</v>
      </c>
      <c r="BW6" s="21">
        <f t="shared" si="8"/>
        <v>59.67</v>
      </c>
      <c r="BX6" s="21">
        <f t="shared" si="8"/>
        <v>55.93</v>
      </c>
      <c r="BY6" s="21">
        <f t="shared" si="8"/>
        <v>55.76</v>
      </c>
      <c r="BZ6" s="21">
        <f t="shared" si="8"/>
        <v>69.430000000000007</v>
      </c>
      <c r="CA6" s="20" t="str">
        <f>IF(CA7="","",IF(CA7="-","【-】","【"&amp;SUBSTITUTE(TEXT(CA7,"#,##0.00"),"-","△")&amp;"】"))</f>
        <v>【73.78】</v>
      </c>
      <c r="CB6" s="21">
        <f>IF(CB7="",NA(),CB7)</f>
        <v>319.81</v>
      </c>
      <c r="CC6" s="21">
        <f t="shared" ref="CC6:CK6" si="9">IF(CC7="",NA(),CC7)</f>
        <v>326.67</v>
      </c>
      <c r="CD6" s="21">
        <f t="shared" si="9"/>
        <v>309.55</v>
      </c>
      <c r="CE6" s="21">
        <f t="shared" si="9"/>
        <v>377.76</v>
      </c>
      <c r="CF6" s="21">
        <f t="shared" si="9"/>
        <v>312.81</v>
      </c>
      <c r="CG6" s="21">
        <f t="shared" si="9"/>
        <v>256.82</v>
      </c>
      <c r="CH6" s="21">
        <f t="shared" si="9"/>
        <v>270.60000000000002</v>
      </c>
      <c r="CI6" s="21">
        <f t="shared" si="9"/>
        <v>289.60000000000002</v>
      </c>
      <c r="CJ6" s="21">
        <f t="shared" si="9"/>
        <v>296.14999999999998</v>
      </c>
      <c r="CK6" s="21">
        <f t="shared" si="9"/>
        <v>239.46</v>
      </c>
      <c r="CL6" s="20" t="str">
        <f>IF(CL7="","",IF(CL7="-","【-】","【"&amp;SUBSTITUTE(TEXT(CL7,"#,##0.00"),"-","△")&amp;"】"))</f>
        <v>【220.62】</v>
      </c>
      <c r="CM6" s="21">
        <f>IF(CM7="",NA(),CM7)</f>
        <v>14.4</v>
      </c>
      <c r="CN6" s="21">
        <f t="shared" ref="CN6:CV6" si="10">IF(CN7="",NA(),CN7)</f>
        <v>14.6</v>
      </c>
      <c r="CO6" s="21">
        <f t="shared" si="10"/>
        <v>15</v>
      </c>
      <c r="CP6" s="21">
        <f t="shared" si="10"/>
        <v>14.2</v>
      </c>
      <c r="CQ6" s="21">
        <f t="shared" si="10"/>
        <v>14.2</v>
      </c>
      <c r="CR6" s="21">
        <f t="shared" si="10"/>
        <v>37.46</v>
      </c>
      <c r="CS6" s="21">
        <f t="shared" si="10"/>
        <v>37.65</v>
      </c>
      <c r="CT6" s="21">
        <f t="shared" si="10"/>
        <v>36.71</v>
      </c>
      <c r="CU6" s="21">
        <f t="shared" si="10"/>
        <v>33.799999999999997</v>
      </c>
      <c r="CV6" s="21">
        <f t="shared" si="10"/>
        <v>41.06</v>
      </c>
      <c r="CW6" s="20" t="str">
        <f>IF(CW7="","",IF(CW7="-","【-】","【"&amp;SUBSTITUTE(TEXT(CW7,"#,##0.00"),"-","△")&amp;"】"))</f>
        <v>【42.22】</v>
      </c>
      <c r="CX6" s="21">
        <f>IF(CX7="",NA(),CX7)</f>
        <v>69.95</v>
      </c>
      <c r="CY6" s="21">
        <f t="shared" ref="CY6:DG6" si="11">IF(CY7="",NA(),CY7)</f>
        <v>73.239999999999995</v>
      </c>
      <c r="CZ6" s="21">
        <f t="shared" si="11"/>
        <v>75.25</v>
      </c>
      <c r="DA6" s="21">
        <f t="shared" si="11"/>
        <v>79.900000000000006</v>
      </c>
      <c r="DB6" s="21">
        <f t="shared" si="11"/>
        <v>80.47</v>
      </c>
      <c r="DC6" s="21">
        <f t="shared" si="11"/>
        <v>67.459999999999994</v>
      </c>
      <c r="DD6" s="21">
        <f t="shared" si="11"/>
        <v>67.37</v>
      </c>
      <c r="DE6" s="21">
        <f t="shared" si="11"/>
        <v>70.05</v>
      </c>
      <c r="DF6" s="21">
        <f t="shared" si="11"/>
        <v>67.09</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0.06</v>
      </c>
      <c r="EL6" s="21">
        <f t="shared" si="14"/>
        <v>0.02</v>
      </c>
      <c r="EM6" s="20">
        <f t="shared" si="14"/>
        <v>0</v>
      </c>
      <c r="EN6" s="21">
        <f t="shared" si="14"/>
        <v>0.08</v>
      </c>
      <c r="EO6" s="20" t="str">
        <f>IF(EO7="","",IF(EO7="-","【-】","【"&amp;SUBSTITUTE(TEXT(EO7,"#,##0.00"),"-","△")&amp;"】"))</f>
        <v>【0.13】</v>
      </c>
    </row>
    <row r="7" spans="1:145" s="22" customFormat="1" x14ac:dyDescent="0.15">
      <c r="A7" s="14"/>
      <c r="B7" s="23">
        <v>2022</v>
      </c>
      <c r="C7" s="23">
        <v>34843</v>
      </c>
      <c r="D7" s="23">
        <v>47</v>
      </c>
      <c r="E7" s="23">
        <v>17</v>
      </c>
      <c r="F7" s="23">
        <v>4</v>
      </c>
      <c r="G7" s="23">
        <v>0</v>
      </c>
      <c r="H7" s="23" t="s">
        <v>97</v>
      </c>
      <c r="I7" s="23" t="s">
        <v>98</v>
      </c>
      <c r="J7" s="23" t="s">
        <v>99</v>
      </c>
      <c r="K7" s="23" t="s">
        <v>100</v>
      </c>
      <c r="L7" s="23" t="s">
        <v>101</v>
      </c>
      <c r="M7" s="23" t="s">
        <v>102</v>
      </c>
      <c r="N7" s="24" t="s">
        <v>103</v>
      </c>
      <c r="O7" s="24" t="s">
        <v>104</v>
      </c>
      <c r="P7" s="24">
        <v>14.21</v>
      </c>
      <c r="Q7" s="24">
        <v>104.49</v>
      </c>
      <c r="R7" s="24">
        <v>3630</v>
      </c>
      <c r="S7" s="24">
        <v>3061</v>
      </c>
      <c r="T7" s="24">
        <v>156.19</v>
      </c>
      <c r="U7" s="24">
        <v>19.600000000000001</v>
      </c>
      <c r="V7" s="24">
        <v>430</v>
      </c>
      <c r="W7" s="24">
        <v>0.32</v>
      </c>
      <c r="X7" s="24">
        <v>1343.75</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4118.33</v>
      </c>
      <c r="BG7" s="24">
        <v>3897.97</v>
      </c>
      <c r="BH7" s="24">
        <v>3312.4</v>
      </c>
      <c r="BI7" s="24">
        <v>3463.75</v>
      </c>
      <c r="BJ7" s="24">
        <v>3239.26</v>
      </c>
      <c r="BK7" s="24">
        <v>1269.1500000000001</v>
      </c>
      <c r="BL7" s="24">
        <v>1087.96</v>
      </c>
      <c r="BM7" s="24">
        <v>1209.45</v>
      </c>
      <c r="BN7" s="24">
        <v>1042.6400000000001</v>
      </c>
      <c r="BO7" s="24">
        <v>1195.47</v>
      </c>
      <c r="BP7" s="24">
        <v>1182.1099999999999</v>
      </c>
      <c r="BQ7" s="24">
        <v>61.97</v>
      </c>
      <c r="BR7" s="24">
        <v>61.12</v>
      </c>
      <c r="BS7" s="24">
        <v>67.430000000000007</v>
      </c>
      <c r="BT7" s="24">
        <v>52.37</v>
      </c>
      <c r="BU7" s="24">
        <v>63.16</v>
      </c>
      <c r="BV7" s="24">
        <v>63.97</v>
      </c>
      <c r="BW7" s="24">
        <v>59.67</v>
      </c>
      <c r="BX7" s="24">
        <v>55.93</v>
      </c>
      <c r="BY7" s="24">
        <v>55.76</v>
      </c>
      <c r="BZ7" s="24">
        <v>69.430000000000007</v>
      </c>
      <c r="CA7" s="24">
        <v>73.78</v>
      </c>
      <c r="CB7" s="24">
        <v>319.81</v>
      </c>
      <c r="CC7" s="24">
        <v>326.67</v>
      </c>
      <c r="CD7" s="24">
        <v>309.55</v>
      </c>
      <c r="CE7" s="24">
        <v>377.76</v>
      </c>
      <c r="CF7" s="24">
        <v>312.81</v>
      </c>
      <c r="CG7" s="24">
        <v>256.82</v>
      </c>
      <c r="CH7" s="24">
        <v>270.60000000000002</v>
      </c>
      <c r="CI7" s="24">
        <v>289.60000000000002</v>
      </c>
      <c r="CJ7" s="24">
        <v>296.14999999999998</v>
      </c>
      <c r="CK7" s="24">
        <v>239.46</v>
      </c>
      <c r="CL7" s="24">
        <v>220.62</v>
      </c>
      <c r="CM7" s="24">
        <v>14.4</v>
      </c>
      <c r="CN7" s="24">
        <v>14.6</v>
      </c>
      <c r="CO7" s="24">
        <v>15</v>
      </c>
      <c r="CP7" s="24">
        <v>14.2</v>
      </c>
      <c r="CQ7" s="24">
        <v>14.2</v>
      </c>
      <c r="CR7" s="24">
        <v>37.46</v>
      </c>
      <c r="CS7" s="24">
        <v>37.65</v>
      </c>
      <c r="CT7" s="24">
        <v>36.71</v>
      </c>
      <c r="CU7" s="24">
        <v>33.799999999999997</v>
      </c>
      <c r="CV7" s="24">
        <v>41.06</v>
      </c>
      <c r="CW7" s="24">
        <v>42.22</v>
      </c>
      <c r="CX7" s="24">
        <v>69.95</v>
      </c>
      <c r="CY7" s="24">
        <v>73.239999999999995</v>
      </c>
      <c r="CZ7" s="24">
        <v>75.25</v>
      </c>
      <c r="DA7" s="24">
        <v>79.900000000000006</v>
      </c>
      <c r="DB7" s="24">
        <v>80.47</v>
      </c>
      <c r="DC7" s="24">
        <v>67.459999999999994</v>
      </c>
      <c r="DD7" s="24">
        <v>67.37</v>
      </c>
      <c r="DE7" s="24">
        <v>70.05</v>
      </c>
      <c r="DF7" s="24">
        <v>67.09</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0.06</v>
      </c>
      <c r="EL7" s="24">
        <v>0.02</v>
      </c>
      <c r="EM7" s="24">
        <v>0</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subject>
  <cp:keywords>
  </cp:keywords>
  <dc:description>
  </dc:description>
  <cp:lastPrinted>2024-01-30T02:06:32Z</cp:lastPrinted>
  <dcterms:created xsi:type="dcterms:W3CDTF">2023-12-12T02:49:19Z</dcterms:created>
  <dcterms:modified xsi:type="dcterms:W3CDTF">2024-01-30T02:06:40Z</dcterms:modified>
  <cp:category>
  </cp:category>
</cp:coreProperties>
</file>