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hare1\01_総務課\財政班\117　県照会関係\R05県照会関係\★地方公営企業関係\2024-01-17　【照会】　公営企業に係る経営比較分析表（令和４年度決算）の分析等\各課提出\"/>
    </mc:Choice>
  </mc:AlternateContent>
  <xr:revisionPtr revIDLastSave="0" documentId="13_ncr:1_{D5846DD8-0DBF-4CDB-BA10-6F223DAA15D5}" xr6:coauthVersionLast="47" xr6:coauthVersionMax="47" xr10:uidLastSave="{00000000-0000-0000-0000-000000000000}"/>
  <workbookProtection workbookAlgorithmName="SHA-512" workbookHashValue="425DJAmYClEwmgx1C3UKyL9SgWnzEA0nsSpHYV+K/tt2MySKVQwW+TH3Aes5mWnVwy34fhNPLAjtHNVwc4ebGg==" workbookSaltValue="r36tg5m67EOYBo9i3BfjSQ==" workbookSpinCount="100000" lockStructure="1"/>
  <bookViews>
    <workbookView xWindow="4110" yWindow="3735" windowWidth="17520" windowHeight="1489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AT10" i="4"/>
  <c r="AL10" i="4"/>
  <c r="AD10" i="4"/>
  <c r="I10" i="4"/>
  <c r="B10"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<sst xmlns="http://schemas.openxmlformats.org/spreadsheetml/2006/main" count="236" uniqueCount="120">
  <si>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</si>
  <si>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</si>
  <si>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</si>
  <si>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</si>
  <si>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</si>
  <si>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</si>
  <si>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</si>
  <si>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</si>
  <si>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</si>
  <si>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</si>
  <si>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</si>
  <si>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</si>
  <si>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</si>
  <si>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</si>
  <si>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</si>
  <si>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</si>
  <si>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</si>
  <si>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</si>
  <si>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</si>
  <si>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</si>
  <si>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</si>
  <si>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</si>
  <si>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</si>
  <si>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</si>
  <si>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</si>
  <si>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</si>
  <si>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</si>
  <si>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</si>
  <si>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</si>
  <si>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</si>
  <si>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</si>
  <si>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</si>
  <si>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</si>
  <si>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</si>
  <si>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</si>
  <si>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</si>
  <si>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</si>
  <si>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</si>
  <si>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</si>
  <si>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</si>
  <si>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</si>
  <si>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</si>
  <si>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</si>
  <si>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</si>
  <si>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</si>
  <si>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</si>
  <si>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</si>
  <si>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</si>
  <si>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</si>
  <si>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</si>
  <si>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</si>
  <si>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</si>
  <si>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</si>
  <si>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</si>
  <si>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</si>
  <si>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</si>
  <si>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</si>
  <si>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</si>
  <si>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</si>
  <si>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</si>
  <si>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</si>
  <si>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</si>
  <si>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</si>
  <si>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</si>
  <si>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</si>
  <si>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</si>
  <si>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</si>
  <si>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</si>
  <si>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</si>
  <si>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</si>
  <si>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</si>
  <si>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</si>
  <si>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</si>
  <si>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</si>
  <si>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</si>
  <si>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</si>
  <si>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</si>
  <si>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</si>
  <si>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</si>
  <si>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</si>
  <si>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</si>
  <si>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</si>
  <si>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</si>
  <si>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</si>
  <si>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</si>
  <si>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</si>
  <si>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</si>
  <si>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</si>
  <si>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</si>
  <si>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</si>
  <si>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</si>
  <si>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</si>
  <si>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</si>
  <si>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</si>
  <si>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</si>
  <si>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</si>
  <si>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</si>
  <si>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</si>
  <si>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田野畑村</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</si>
  <si>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</si>
  <si>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</si>
  <si>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</si>
  <si>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</si>
  <si>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</si>
  <si>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</si>
  <si>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</si>
  <si>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</si>
  <si>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</si>
  <si>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</si>
  <si>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</si>
  <si>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</si>
  <si>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</si>
  <si>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</si>
  <si>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</si>
  <si>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</si>
  <si>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</si>
  <si>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</si>
  <si>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近年、東日本大震災津波の災害復旧及び復興事業に伴い施設が新設されているが、被災を免れた地区や、既設管の再利用をしている地区は、最も古い場所で30年程度経過しているため、今後、不明水等の動向に注視しながら、適期の老朽化対策に努めたい。</t>
  </si>
  <si>
    <t>　集落排水施設は水環境を守るのに、今や不可欠な施設であることから、将来にわたり継続的に維持するために、適正な使用料収入の確保及び汚水処理費の削減に努め、経営の健全化を図っていきたい。</t>
  </si>
  <si>
    <t>①収益的収支比率について
　昨年度に引き続き、適正な繰入金等の財源確保に努め、可能な限り経営改善に努める。
④企業債残高対事業規模比率について
東日本大震災の復興事業により類似団体に比べて高い比率である。今般、施設の機能保全計画を策定したところであり、本計画に基づき計画的整備に努めるため現状の水準が維持される見込みである。
⑤経費回収率について
類似団体の水準を上回ってはいるものの、令和元年以降、コロナ渦の影響で落ちた使用料が僅かずつ回復しつつある。今後も引き続いて経費回収率の向上に努め、経営改善を図る。
⑥汚水処理原価について
汚水処理原価は概ね類似団体より下回る水準で推移し、今後も良好な状態を維持するよう努める。
⑦施設利用率について
過疎化が進行し接続人口が減少しているため、低い数値である。
⑧水洗化率について
類似団体平均値より低い数値であり、水洗化率は年々向上する傾向が、今般伸び悩んでいる。よって、継続して取組を行う必要がある。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</si>
</sst>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7B-4692-A725-4AD78D91F1A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0.01</c:v>
                </c:pt>
                <c:pt idx="3">
                  <c:v>0</c:v>
                </c:pt>
                <c:pt idx="4" formatCode="#,##0.00;&quot;△&quot;#,##0.00;&quot;-&quot;">
                  <c:v>0.02</c:v>
                </c:pt>
              </c:numCache>
            </c:numRef>
          </c:val>
          <c:smooth val="0"/>
          <c:extLst>
            <c:ext xmlns:c16="http://schemas.microsoft.com/office/drawing/2014/chart" uri="{C3380CC4-5D6E-409C-BE32-E72D297353CC}">
              <c16:uniqueId val="{00000001-207B-4692-A725-4AD78D91F1A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27.31</c:v>
                </c:pt>
                <c:pt idx="1">
                  <c:v>27.31</c:v>
                </c:pt>
                <c:pt idx="2">
                  <c:v>27.31</c:v>
                </c:pt>
                <c:pt idx="3">
                  <c:v>27.31</c:v>
                </c:pt>
                <c:pt idx="4">
                  <c:v>35.99</c:v>
                </c:pt>
              </c:numCache>
            </c:numRef>
          </c:val>
          <c:extLst>
            <c:ext xmlns:c16="http://schemas.microsoft.com/office/drawing/2014/chart" uri="{C3380CC4-5D6E-409C-BE32-E72D297353CC}">
              <c16:uniqueId val="{00000000-D971-435B-8BE8-F3F4FF7BE8C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40.83</c:v>
                </c:pt>
                <c:pt idx="1">
                  <c:v>39.130000000000003</c:v>
                </c:pt>
                <c:pt idx="2">
                  <c:v>40.29</c:v>
                </c:pt>
                <c:pt idx="3">
                  <c:v>40.11</c:v>
                </c:pt>
                <c:pt idx="4">
                  <c:v>37.67</c:v>
                </c:pt>
              </c:numCache>
            </c:numRef>
          </c:val>
          <c:smooth val="0"/>
          <c:extLst>
            <c:ext xmlns:c16="http://schemas.microsoft.com/office/drawing/2014/chart" uri="{C3380CC4-5D6E-409C-BE32-E72D297353CC}">
              <c16:uniqueId val="{00000001-D971-435B-8BE8-F3F4FF7BE8C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76.44</c:v>
                </c:pt>
                <c:pt idx="1">
                  <c:v>78.08</c:v>
                </c:pt>
                <c:pt idx="2">
                  <c:v>79.489999999999995</c:v>
                </c:pt>
                <c:pt idx="3">
                  <c:v>80.349999999999994</c:v>
                </c:pt>
                <c:pt idx="4">
                  <c:v>79.239999999999995</c:v>
                </c:pt>
              </c:numCache>
            </c:numRef>
          </c:val>
          <c:extLst>
            <c:ext xmlns:c16="http://schemas.microsoft.com/office/drawing/2014/chart" uri="{C3380CC4-5D6E-409C-BE32-E72D297353CC}">
              <c16:uniqueId val="{00000000-424A-4E8D-82BF-EE8C8726643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c:v>
                </c:pt>
                <c:pt idx="1">
                  <c:v>86.33</c:v>
                </c:pt>
                <c:pt idx="2">
                  <c:v>87.49</c:v>
                </c:pt>
                <c:pt idx="3">
                  <c:v>87.61</c:v>
                </c:pt>
                <c:pt idx="4">
                  <c:v>87.94</c:v>
                </c:pt>
              </c:numCache>
            </c:numRef>
          </c:val>
          <c:smooth val="0"/>
          <c:extLst>
            <c:ext xmlns:c16="http://schemas.microsoft.com/office/drawing/2014/chart" uri="{C3380CC4-5D6E-409C-BE32-E72D297353CC}">
              <c16:uniqueId val="{00000001-424A-4E8D-82BF-EE8C8726643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98.6</c:v>
                </c:pt>
                <c:pt idx="4">
                  <c:v>100</c:v>
                </c:pt>
              </c:numCache>
            </c:numRef>
          </c:val>
          <c:extLst>
            <c:ext xmlns:c16="http://schemas.microsoft.com/office/drawing/2014/chart" uri="{C3380CC4-5D6E-409C-BE32-E72D297353CC}">
              <c16:uniqueId val="{00000000-1239-459A-BA0C-D606BDBB570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39-459A-BA0C-D606BDBB570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72-4002-B9A7-DB872D0618C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72-4002-B9A7-DB872D0618C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C5-4D77-B9AD-41C370A2DDC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C5-4D77-B9AD-41C370A2DDC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20-4804-9032-4FC9532DD13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20-4804-9032-4FC9532DD13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C4-4131-93B5-484E8A87165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C4-4131-93B5-484E8A87165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1139.71</c:v>
                </c:pt>
                <c:pt idx="1">
                  <c:v>1226.82</c:v>
                </c:pt>
                <c:pt idx="2">
                  <c:v>1260.78</c:v>
                </c:pt>
                <c:pt idx="3">
                  <c:v>1051.3399999999999</c:v>
                </c:pt>
                <c:pt idx="4">
                  <c:v>931.61</c:v>
                </c:pt>
              </c:numCache>
            </c:numRef>
          </c:val>
          <c:extLst>
            <c:ext xmlns:c16="http://schemas.microsoft.com/office/drawing/2014/chart" uri="{C3380CC4-5D6E-409C-BE32-E72D297353CC}">
              <c16:uniqueId val="{00000000-8BD4-4B68-A410-9FF5CE8F05B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512.88</c:v>
                </c:pt>
                <c:pt idx="1">
                  <c:v>641.42999999999995</c:v>
                </c:pt>
                <c:pt idx="2">
                  <c:v>807.81</c:v>
                </c:pt>
                <c:pt idx="3">
                  <c:v>733.23</c:v>
                </c:pt>
                <c:pt idx="4">
                  <c:v>607.88</c:v>
                </c:pt>
              </c:numCache>
            </c:numRef>
          </c:val>
          <c:smooth val="0"/>
          <c:extLst>
            <c:ext xmlns:c16="http://schemas.microsoft.com/office/drawing/2014/chart" uri="{C3380CC4-5D6E-409C-BE32-E72D297353CC}">
              <c16:uniqueId val="{00000001-8BD4-4B68-A410-9FF5CE8F05B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99.51</c:v>
                </c:pt>
                <c:pt idx="1">
                  <c:v>75.010000000000005</c:v>
                </c:pt>
                <c:pt idx="2">
                  <c:v>77.209999999999994</c:v>
                </c:pt>
                <c:pt idx="3">
                  <c:v>84.28</c:v>
                </c:pt>
                <c:pt idx="4">
                  <c:v>88.33</c:v>
                </c:pt>
              </c:numCache>
            </c:numRef>
          </c:val>
          <c:extLst>
            <c:ext xmlns:c16="http://schemas.microsoft.com/office/drawing/2014/chart" uri="{C3380CC4-5D6E-409C-BE32-E72D297353CC}">
              <c16:uniqueId val="{00000000-BE17-48F1-9229-932016DF79B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51.07</c:v>
                </c:pt>
                <c:pt idx="1">
                  <c:v>56.93</c:v>
                </c:pt>
                <c:pt idx="2">
                  <c:v>49.44</c:v>
                </c:pt>
                <c:pt idx="3">
                  <c:v>54.39</c:v>
                </c:pt>
                <c:pt idx="4">
                  <c:v>48.98</c:v>
                </c:pt>
              </c:numCache>
            </c:numRef>
          </c:val>
          <c:smooth val="0"/>
          <c:extLst>
            <c:ext xmlns:c16="http://schemas.microsoft.com/office/drawing/2014/chart" uri="{C3380CC4-5D6E-409C-BE32-E72D297353CC}">
              <c16:uniqueId val="{00000001-BE17-48F1-9229-932016DF79B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194.36</c:v>
                </c:pt>
                <c:pt idx="1">
                  <c:v>259.92</c:v>
                </c:pt>
                <c:pt idx="2">
                  <c:v>258.54000000000002</c:v>
                </c:pt>
                <c:pt idx="3">
                  <c:v>236.01</c:v>
                </c:pt>
                <c:pt idx="4">
                  <c:v>227.67</c:v>
                </c:pt>
              </c:numCache>
            </c:numRef>
          </c:val>
          <c:extLst>
            <c:ext xmlns:c16="http://schemas.microsoft.com/office/drawing/2014/chart" uri="{C3380CC4-5D6E-409C-BE32-E72D297353CC}">
              <c16:uniqueId val="{00000000-3BA2-4B58-8166-C8CEA429EE0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314.68</c:v>
                </c:pt>
                <c:pt idx="1">
                  <c:v>300.17</c:v>
                </c:pt>
                <c:pt idx="2">
                  <c:v>343.49</c:v>
                </c:pt>
                <c:pt idx="3">
                  <c:v>318.06</c:v>
                </c:pt>
                <c:pt idx="4">
                  <c:v>362.51</c:v>
                </c:pt>
              </c:numCache>
            </c:numRef>
          </c:val>
          <c:smooth val="0"/>
          <c:extLst>
            <c:ext xmlns:c16="http://schemas.microsoft.com/office/drawing/2014/chart" uri="{C3380CC4-5D6E-409C-BE32-E72D297353CC}">
              <c16:uniqueId val="{00000001-3BA2-4B58-8166-C8CEA429EE0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岩手県　田野畑村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H1</v>
      </c>
      <c r="X8" s="65"/>
      <c r="Y8" s="65"/>
      <c r="Z8" s="65"/>
      <c r="AA8" s="65"/>
      <c r="AB8" s="65"/>
      <c r="AC8" s="65"/>
      <c r="AD8" s="66" t="str">
        <f>データ!$M$6</f>
        <v>非設置</v>
      </c>
      <c r="AE8" s="66"/>
      <c r="AF8" s="66"/>
      <c r="AG8" s="66"/>
      <c r="AH8" s="66"/>
      <c r="AI8" s="66"/>
      <c r="AJ8" s="66"/>
      <c r="AK8" s="3"/>
      <c r="AL8" s="46">
        <f>データ!S6</f>
        <v>3061</v>
      </c>
      <c r="AM8" s="46"/>
      <c r="AN8" s="46"/>
      <c r="AO8" s="46"/>
      <c r="AP8" s="46"/>
      <c r="AQ8" s="46"/>
      <c r="AR8" s="46"/>
      <c r="AS8" s="46"/>
      <c r="AT8" s="45">
        <f>データ!T6</f>
        <v>156.19</v>
      </c>
      <c r="AU8" s="45"/>
      <c r="AV8" s="45"/>
      <c r="AW8" s="45"/>
      <c r="AX8" s="45"/>
      <c r="AY8" s="45"/>
      <c r="AZ8" s="45"/>
      <c r="BA8" s="45"/>
      <c r="BB8" s="45">
        <f>データ!U6</f>
        <v>19.600000000000001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22.61</v>
      </c>
      <c r="Q10" s="45"/>
      <c r="R10" s="45"/>
      <c r="S10" s="45"/>
      <c r="T10" s="45"/>
      <c r="U10" s="45"/>
      <c r="V10" s="45"/>
      <c r="W10" s="45">
        <f>データ!Q6</f>
        <v>97.29</v>
      </c>
      <c r="X10" s="45"/>
      <c r="Y10" s="45"/>
      <c r="Z10" s="45"/>
      <c r="AA10" s="45"/>
      <c r="AB10" s="45"/>
      <c r="AC10" s="45"/>
      <c r="AD10" s="46">
        <f>データ!R6</f>
        <v>3560</v>
      </c>
      <c r="AE10" s="46"/>
      <c r="AF10" s="46"/>
      <c r="AG10" s="46"/>
      <c r="AH10" s="46"/>
      <c r="AI10" s="46"/>
      <c r="AJ10" s="46"/>
      <c r="AK10" s="2"/>
      <c r="AL10" s="46">
        <f>データ!V6</f>
        <v>684</v>
      </c>
      <c r="AM10" s="46"/>
      <c r="AN10" s="46"/>
      <c r="AO10" s="46"/>
      <c r="AP10" s="46"/>
      <c r="AQ10" s="46"/>
      <c r="AR10" s="46"/>
      <c r="AS10" s="46"/>
      <c r="AT10" s="45">
        <f>データ!W6</f>
        <v>0.38</v>
      </c>
      <c r="AU10" s="45"/>
      <c r="AV10" s="45"/>
      <c r="AW10" s="45"/>
      <c r="AX10" s="45"/>
      <c r="AY10" s="45"/>
      <c r="AZ10" s="45"/>
      <c r="BA10" s="45"/>
      <c r="BB10" s="45">
        <f>データ!X6</f>
        <v>1800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44</v>
      </c>
      <c r="N86" s="12" t="s">
        <v>44</v>
      </c>
      <c r="O86" s="12" t="str">
        <f>データ!EO6</f>
        <v>【0.01】</v>
      </c>
    </row>
  </sheetData>
  <sheetProtection algorithmName="SHA-512" hashValue="vdSrtS0UTQb/mezLE1ukS4AFjNu9FYnf4EQViHCklgDxMKUX/6IbUw6NA93BjAtA7S5lAc0zIY6N3p30Cb1IwA==" saltValue="eImaVcUEzMDhBRMRz8Ux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34843</v>
      </c>
      <c r="D6" s="19">
        <f t="shared" si="3"/>
        <v>47</v>
      </c>
      <c r="E6" s="19">
        <f t="shared" si="3"/>
        <v>17</v>
      </c>
      <c r="F6" s="19">
        <f t="shared" si="3"/>
        <v>6</v>
      </c>
      <c r="G6" s="19">
        <f t="shared" si="3"/>
        <v>0</v>
      </c>
      <c r="H6" s="19" t="str">
        <f t="shared" si="3"/>
        <v>岩手県　田野畑村</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22.61</v>
      </c>
      <c r="Q6" s="20">
        <f t="shared" si="3"/>
        <v>97.29</v>
      </c>
      <c r="R6" s="20">
        <f t="shared" si="3"/>
        <v>3560</v>
      </c>
      <c r="S6" s="20">
        <f t="shared" si="3"/>
        <v>3061</v>
      </c>
      <c r="T6" s="20">
        <f t="shared" si="3"/>
        <v>156.19</v>
      </c>
      <c r="U6" s="20">
        <f t="shared" si="3"/>
        <v>19.600000000000001</v>
      </c>
      <c r="V6" s="20">
        <f t="shared" si="3"/>
        <v>684</v>
      </c>
      <c r="W6" s="20">
        <f t="shared" si="3"/>
        <v>0.38</v>
      </c>
      <c r="X6" s="20">
        <f t="shared" si="3"/>
        <v>1800</v>
      </c>
      <c r="Y6" s="21">
        <f>IF(Y7="",NA(),Y7)</f>
        <v>100</v>
      </c>
      <c r="Z6" s="21">
        <f t="shared" ref="Z6:AH6" si="4">IF(Z7="",NA(),Z7)</f>
        <v>100</v>
      </c>
      <c r="AA6" s="21">
        <f t="shared" si="4"/>
        <v>100</v>
      </c>
      <c r="AB6" s="21">
        <f t="shared" si="4"/>
        <v>98.6</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1139.71</v>
      </c>
      <c r="BG6" s="21">
        <f t="shared" ref="BG6:BO6" si="7">IF(BG7="",NA(),BG7)</f>
        <v>1226.82</v>
      </c>
      <c r="BH6" s="21">
        <f t="shared" si="7"/>
        <v>1260.78</v>
      </c>
      <c r="BI6" s="21">
        <f t="shared" si="7"/>
        <v>1051.3399999999999</v>
      </c>
      <c r="BJ6" s="21">
        <f t="shared" si="7"/>
        <v>931.61</v>
      </c>
      <c r="BK6" s="21">
        <f t="shared" si="7"/>
        <v>512.88</v>
      </c>
      <c r="BL6" s="21">
        <f t="shared" si="7"/>
        <v>641.42999999999995</v>
      </c>
      <c r="BM6" s="21">
        <f t="shared" si="7"/>
        <v>807.81</v>
      </c>
      <c r="BN6" s="21">
        <f t="shared" si="7"/>
        <v>733.23</v>
      </c>
      <c r="BO6" s="21">
        <f t="shared" si="7"/>
        <v>607.88</v>
      </c>
      <c r="BP6" s="20" t="str">
        <f>IF(BP7="","",IF(BP7="-","【-】","【"&amp;SUBSTITUTE(TEXT(BP7,"#,##0.00"),"-","△")&amp;"】"))</f>
        <v>【1,078.44】</v>
      </c>
      <c r="BQ6" s="21">
        <f>IF(BQ7="",NA(),BQ7)</f>
        <v>99.51</v>
      </c>
      <c r="BR6" s="21">
        <f t="shared" ref="BR6:BZ6" si="8">IF(BR7="",NA(),BR7)</f>
        <v>75.010000000000005</v>
      </c>
      <c r="BS6" s="21">
        <f t="shared" si="8"/>
        <v>77.209999999999994</v>
      </c>
      <c r="BT6" s="21">
        <f t="shared" si="8"/>
        <v>84.28</v>
      </c>
      <c r="BU6" s="21">
        <f t="shared" si="8"/>
        <v>88.33</v>
      </c>
      <c r="BV6" s="21">
        <f t="shared" si="8"/>
        <v>51.07</v>
      </c>
      <c r="BW6" s="21">
        <f t="shared" si="8"/>
        <v>56.93</v>
      </c>
      <c r="BX6" s="21">
        <f t="shared" si="8"/>
        <v>49.44</v>
      </c>
      <c r="BY6" s="21">
        <f t="shared" si="8"/>
        <v>54.39</v>
      </c>
      <c r="BZ6" s="21">
        <f t="shared" si="8"/>
        <v>48.98</v>
      </c>
      <c r="CA6" s="20" t="str">
        <f>IF(CA7="","",IF(CA7="-","【-】","【"&amp;SUBSTITUTE(TEXT(CA7,"#,##0.00"),"-","△")&amp;"】"))</f>
        <v>【41.91】</v>
      </c>
      <c r="CB6" s="21">
        <f>IF(CB7="",NA(),CB7)</f>
        <v>194.36</v>
      </c>
      <c r="CC6" s="21">
        <f t="shared" ref="CC6:CK6" si="9">IF(CC7="",NA(),CC7)</f>
        <v>259.92</v>
      </c>
      <c r="CD6" s="21">
        <f t="shared" si="9"/>
        <v>258.54000000000002</v>
      </c>
      <c r="CE6" s="21">
        <f t="shared" si="9"/>
        <v>236.01</v>
      </c>
      <c r="CF6" s="21">
        <f t="shared" si="9"/>
        <v>227.67</v>
      </c>
      <c r="CG6" s="21">
        <f t="shared" si="9"/>
        <v>314.68</v>
      </c>
      <c r="CH6" s="21">
        <f t="shared" si="9"/>
        <v>300.17</v>
      </c>
      <c r="CI6" s="21">
        <f t="shared" si="9"/>
        <v>343.49</v>
      </c>
      <c r="CJ6" s="21">
        <f t="shared" si="9"/>
        <v>318.06</v>
      </c>
      <c r="CK6" s="21">
        <f t="shared" si="9"/>
        <v>362.51</v>
      </c>
      <c r="CL6" s="20" t="str">
        <f>IF(CL7="","",IF(CL7="-","【-】","【"&amp;SUBSTITUTE(TEXT(CL7,"#,##0.00"),"-","△")&amp;"】"))</f>
        <v>【420.17】</v>
      </c>
      <c r="CM6" s="21">
        <f>IF(CM7="",NA(),CM7)</f>
        <v>27.31</v>
      </c>
      <c r="CN6" s="21">
        <f t="shared" ref="CN6:CV6" si="10">IF(CN7="",NA(),CN7)</f>
        <v>27.31</v>
      </c>
      <c r="CO6" s="21">
        <f t="shared" si="10"/>
        <v>27.31</v>
      </c>
      <c r="CP6" s="21">
        <f t="shared" si="10"/>
        <v>27.31</v>
      </c>
      <c r="CQ6" s="21">
        <f t="shared" si="10"/>
        <v>35.99</v>
      </c>
      <c r="CR6" s="21">
        <f t="shared" si="10"/>
        <v>40.83</v>
      </c>
      <c r="CS6" s="21">
        <f t="shared" si="10"/>
        <v>39.130000000000003</v>
      </c>
      <c r="CT6" s="21">
        <f t="shared" si="10"/>
        <v>40.29</v>
      </c>
      <c r="CU6" s="21">
        <f t="shared" si="10"/>
        <v>40.11</v>
      </c>
      <c r="CV6" s="21">
        <f t="shared" si="10"/>
        <v>37.67</v>
      </c>
      <c r="CW6" s="20" t="str">
        <f>IF(CW7="","",IF(CW7="-","【-】","【"&amp;SUBSTITUTE(TEXT(CW7,"#,##0.00"),"-","△")&amp;"】"))</f>
        <v>【29.92】</v>
      </c>
      <c r="CX6" s="21">
        <f>IF(CX7="",NA(),CX7)</f>
        <v>76.44</v>
      </c>
      <c r="CY6" s="21">
        <f t="shared" ref="CY6:DG6" si="11">IF(CY7="",NA(),CY7)</f>
        <v>78.08</v>
      </c>
      <c r="CZ6" s="21">
        <f t="shared" si="11"/>
        <v>79.489999999999995</v>
      </c>
      <c r="DA6" s="21">
        <f t="shared" si="11"/>
        <v>80.349999999999994</v>
      </c>
      <c r="DB6" s="21">
        <f t="shared" si="11"/>
        <v>79.239999999999995</v>
      </c>
      <c r="DC6" s="21">
        <f t="shared" si="11"/>
        <v>86</v>
      </c>
      <c r="DD6" s="21">
        <f t="shared" si="11"/>
        <v>86.33</v>
      </c>
      <c r="DE6" s="21">
        <f t="shared" si="11"/>
        <v>87.49</v>
      </c>
      <c r="DF6" s="21">
        <f t="shared" si="11"/>
        <v>87.61</v>
      </c>
      <c r="DG6" s="21">
        <f t="shared" si="11"/>
        <v>87.94</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1">
        <f t="shared" si="14"/>
        <v>0.01</v>
      </c>
      <c r="EM6" s="20">
        <f t="shared" si="14"/>
        <v>0</v>
      </c>
      <c r="EN6" s="21">
        <f t="shared" si="14"/>
        <v>0.02</v>
      </c>
      <c r="EO6" s="20" t="str">
        <f>IF(EO7="","",IF(EO7="-","【-】","【"&amp;SUBSTITUTE(TEXT(EO7,"#,##0.00"),"-","△")&amp;"】"))</f>
        <v>【0.01】</v>
      </c>
    </row>
    <row r="7" spans="1:145" s="22" customFormat="1" x14ac:dyDescent="0.15">
      <c r="A7" s="14"/>
      <c r="B7" s="23">
        <v>2022</v>
      </c>
      <c r="C7" s="23">
        <v>34843</v>
      </c>
      <c r="D7" s="23">
        <v>47</v>
      </c>
      <c r="E7" s="23">
        <v>17</v>
      </c>
      <c r="F7" s="23">
        <v>6</v>
      </c>
      <c r="G7" s="23">
        <v>0</v>
      </c>
      <c r="H7" s="23" t="s">
        <v>98</v>
      </c>
      <c r="I7" s="23" t="s">
        <v>99</v>
      </c>
      <c r="J7" s="23" t="s">
        <v>100</v>
      </c>
      <c r="K7" s="23" t="s">
        <v>101</v>
      </c>
      <c r="L7" s="23" t="s">
        <v>102</v>
      </c>
      <c r="M7" s="23" t="s">
        <v>103</v>
      </c>
      <c r="N7" s="24" t="s">
        <v>104</v>
      </c>
      <c r="O7" s="24" t="s">
        <v>105</v>
      </c>
      <c r="P7" s="24">
        <v>22.61</v>
      </c>
      <c r="Q7" s="24">
        <v>97.29</v>
      </c>
      <c r="R7" s="24">
        <v>3560</v>
      </c>
      <c r="S7" s="24">
        <v>3061</v>
      </c>
      <c r="T7" s="24">
        <v>156.19</v>
      </c>
      <c r="U7" s="24">
        <v>19.600000000000001</v>
      </c>
      <c r="V7" s="24">
        <v>684</v>
      </c>
      <c r="W7" s="24">
        <v>0.38</v>
      </c>
      <c r="X7" s="24">
        <v>1800</v>
      </c>
      <c r="Y7" s="24">
        <v>100</v>
      </c>
      <c r="Z7" s="24">
        <v>100</v>
      </c>
      <c r="AA7" s="24">
        <v>100</v>
      </c>
      <c r="AB7" s="24">
        <v>98.6</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1139.71</v>
      </c>
      <c r="BG7" s="24">
        <v>1226.82</v>
      </c>
      <c r="BH7" s="24">
        <v>1260.78</v>
      </c>
      <c r="BI7" s="24">
        <v>1051.3399999999999</v>
      </c>
      <c r="BJ7" s="24">
        <v>931.61</v>
      </c>
      <c r="BK7" s="24">
        <v>512.88</v>
      </c>
      <c r="BL7" s="24">
        <v>641.42999999999995</v>
      </c>
      <c r="BM7" s="24">
        <v>807.81</v>
      </c>
      <c r="BN7" s="24">
        <v>733.23</v>
      </c>
      <c r="BO7" s="24">
        <v>607.88</v>
      </c>
      <c r="BP7" s="24">
        <v>1078.44</v>
      </c>
      <c r="BQ7" s="24">
        <v>99.51</v>
      </c>
      <c r="BR7" s="24">
        <v>75.010000000000005</v>
      </c>
      <c r="BS7" s="24">
        <v>77.209999999999994</v>
      </c>
      <c r="BT7" s="24">
        <v>84.28</v>
      </c>
      <c r="BU7" s="24">
        <v>88.33</v>
      </c>
      <c r="BV7" s="24">
        <v>51.07</v>
      </c>
      <c r="BW7" s="24">
        <v>56.93</v>
      </c>
      <c r="BX7" s="24">
        <v>49.44</v>
      </c>
      <c r="BY7" s="24">
        <v>54.39</v>
      </c>
      <c r="BZ7" s="24">
        <v>48.98</v>
      </c>
      <c r="CA7" s="24">
        <v>41.91</v>
      </c>
      <c r="CB7" s="24">
        <v>194.36</v>
      </c>
      <c r="CC7" s="24">
        <v>259.92</v>
      </c>
      <c r="CD7" s="24">
        <v>258.54000000000002</v>
      </c>
      <c r="CE7" s="24">
        <v>236.01</v>
      </c>
      <c r="CF7" s="24">
        <v>227.67</v>
      </c>
      <c r="CG7" s="24">
        <v>314.68</v>
      </c>
      <c r="CH7" s="24">
        <v>300.17</v>
      </c>
      <c r="CI7" s="24">
        <v>343.49</v>
      </c>
      <c r="CJ7" s="24">
        <v>318.06</v>
      </c>
      <c r="CK7" s="24">
        <v>362.51</v>
      </c>
      <c r="CL7" s="24">
        <v>420.17</v>
      </c>
      <c r="CM7" s="24">
        <v>27.31</v>
      </c>
      <c r="CN7" s="24">
        <v>27.31</v>
      </c>
      <c r="CO7" s="24">
        <v>27.31</v>
      </c>
      <c r="CP7" s="24">
        <v>27.31</v>
      </c>
      <c r="CQ7" s="24">
        <v>35.99</v>
      </c>
      <c r="CR7" s="24">
        <v>40.83</v>
      </c>
      <c r="CS7" s="24">
        <v>39.130000000000003</v>
      </c>
      <c r="CT7" s="24">
        <v>40.29</v>
      </c>
      <c r="CU7" s="24">
        <v>40.11</v>
      </c>
      <c r="CV7" s="24">
        <v>37.67</v>
      </c>
      <c r="CW7" s="24">
        <v>29.92</v>
      </c>
      <c r="CX7" s="24">
        <v>76.44</v>
      </c>
      <c r="CY7" s="24">
        <v>78.08</v>
      </c>
      <c r="CZ7" s="24">
        <v>79.489999999999995</v>
      </c>
      <c r="DA7" s="24">
        <v>80.349999999999994</v>
      </c>
      <c r="DB7" s="24">
        <v>79.239999999999995</v>
      </c>
      <c r="DC7" s="24">
        <v>86</v>
      </c>
      <c r="DD7" s="24">
        <v>86.33</v>
      </c>
      <c r="DE7" s="24">
        <v>87.49</v>
      </c>
      <c r="DF7" s="24">
        <v>87.61</v>
      </c>
      <c r="DG7" s="24">
        <v>87.94</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0.01</v>
      </c>
      <c r="EM7" s="24">
        <v>0</v>
      </c>
      <c r="EN7" s="24">
        <v>0.02</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subject>
  <cp:keywords>
  </cp:keywords>
  <dc:description>
  </dc:description>
  <cp:lastPrinted>2024-01-30T02:01:15Z</cp:lastPrinted>
  <dcterms:created xsi:type="dcterms:W3CDTF">2023-12-12T02:57:20Z</dcterms:created>
  <dcterms:modified xsi:type="dcterms:W3CDTF">2024-02-02T01:17:02Z</dcterms:modified>
  <cp:category>
  </cp:category>
</cp:coreProperties>
</file>