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1.17\市町村課nas\05　地方債\11 地方公営企業\26 経営比較分析表\R6\02_経営比較分析表\03_市町村→県\34843_田野畑村\174_特定環境保全公共下水道事業（法非適用）\"/>
    </mc:Choice>
  </mc:AlternateContent>
  <workbookProtection workbookAlgorithmName="SHA-512" workbookHashValue="cPobu4IVNdbJIMlyzHaYpM7KQNQ1dxdmvFb5aHWh3fXLW3Hen4kZzgf+zOPSbhq2Oz31Ttjz30ZAyB5yXeKMnQ==" workbookSaltValue="ekp8j7vHaDVKOXXyInNFFA==" workbookSpinCount="100000" lockStructure="1"/>
  <bookViews>
    <workbookView xWindow="1170" yWindow="0" windowWidth="27630" windowHeight="9405"/>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AT10" i="4"/>
  <c r="AL10" i="4"/>
  <c r="I10" i="4"/>
  <c r="P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<sst xmlns="http://schemas.openxmlformats.org/spreadsheetml/2006/main" count="236" uniqueCount="119">
  <si>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</si>
  <si>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</si>
  <si>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</si>
  <si>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</si>
  <si>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</si>
  <si>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</si>
  <si>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</si>
  <si>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</si>
  <si>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</si>
  <si>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</si>
  <si>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</si>
  <si>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</si>
  <si>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</si>
  <si>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</si>
  <si>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</si>
  <si>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</si>
  <si>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</si>
  <si>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</si>
  <si>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</si>
  <si>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</si>
  <si>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</si>
  <si>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</si>
  <si>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</si>
  <si>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</si>
  <si>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</si>
  <si>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</si>
  <si>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</si>
  <si>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</si>
  <si>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</si>
  <si>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</si>
  <si>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</si>
  <si>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</si>
  <si>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</si>
  <si>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</si>
  <si>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</si>
  <si>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</si>
  <si>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</si>
  <si>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</si>
  <si>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</si>
  <si>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</si>
  <si>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</si>
  <si>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</si>
  <si>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</si>
  <si>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</si>
  <si>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</si>
  <si>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</si>
  <si>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</si>
  <si>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</si>
  <si>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</si>
  <si>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</si>
  <si>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</si>
  <si>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</si>
  <si>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</si>
  <si>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</si>
  <si>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</si>
  <si>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</si>
  <si>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</si>
  <si>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</si>
  <si>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</si>
  <si>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</si>
  <si>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</si>
  <si>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</si>
  <si>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</si>
  <si>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</si>
  <si>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</si>
  <si>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</si>
  <si>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</si>
  <si>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</si>
  <si>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</si>
  <si>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</si>
  <si>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</si>
  <si>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</si>
  <si>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</si>
  <si>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</si>
  <si>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</si>
  <si>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</si>
  <si>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</si>
  <si>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</si>
  <si>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</si>
  <si>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</si>
  <si>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</si>
  <si>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</si>
  <si>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</si>
  <si>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</si>
  <si>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</si>
  <si>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</si>
  <si>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</si>
  <si>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</si>
  <si>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</si>
  <si>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</si>
  <si>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</si>
  <si>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</si>
  <si>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</si>
  <si>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</si>
  <si>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</si>
  <si>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</si>
  <si>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</si>
  <si>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田野畑村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</si>
  <si>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</si>
  <si>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</si>
  <si>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</si>
  <si>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</si>
  <si>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</si>
  <si>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</si>
  <si>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</si>
  <si>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</si>
  <si>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</si>
  <si>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</si>
  <si>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</si>
  <si>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</si>
  <si>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</si>
  <si>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</si>
  <si>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</si>
  <si>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</si>
  <si>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</si>
  <si>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</si>
  <si>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①収益的収支比率について
　企業会計移行による打切り決算による影響により、見かけ上収益的収支比率が向上しているもの。実際に経営が上向いている事ではない。
④企業債残高対事業規模比率について
類似団体に比べて高い比率となっているが、事業概成を迎え数年が経過しており、今後しばらくは起債借入が無いことから、今後企業債残高は減っていく見込みである。
⑤経費回収率について
接続率の影響や、料金設定の兼ね合いにより抜本的な改善は困難だが、今後可能な限り経営改善に努める。
※R5は維持管理委託費の半分の支払いが未払金で特例支出としてR6支出で計上されてる影響で汚水処理原価が下がり見かけ上、経費回収率が向上している。
⑥汚水処理原価について
類似団体に比べて汚水処理原価が高い傾向にある。継続して効率的な業務遂行を図るが、職員も一人で他業務との兼務状態であり、これ以上のコストカットは見込めない状況にある。※R5は維持管理委託費の半分の支払いが未払金で特例支出としてR6支出で計上されてる影響で汚水処理原価が見かけ上減ったもの。
⑦施設利用率について
接続人口が少ないため、低い数値となっている。
⑧水洗化率について
これまで類似団体より若干高い数値であったが、過疎・高齢化の進行により水洗化率の伸び悩みにより数値が下回る結果に。継続して取組を行う必要がある。</t>
    <rPh sb="14" eb="16">
      <t>キギョウ</t>
    </rPh>
    <rPh sb="16" eb="18">
      <t>カイケイ</t>
    </rPh>
    <rPh sb="18" eb="20">
      <t>イコウ</t>
    </rPh>
    <rPh sb="23" eb="25">
      <t>ウチキ</t>
    </rPh>
    <rPh sb="26" eb="28">
      <t>ケッサン</t>
    </rPh>
    <rPh sb="31" eb="33">
      <t>エイキョウ</t>
    </rPh>
    <rPh sb="37" eb="38">
      <t>ミ</t>
    </rPh>
    <rPh sb="40" eb="41">
      <t>ジョウ</t>
    </rPh>
    <rPh sb="41" eb="44">
      <t>シュウエキテキ</t>
    </rPh>
    <rPh sb="44" eb="46">
      <t>シュウシ</t>
    </rPh>
    <rPh sb="46" eb="48">
      <t>ヒリツ</t>
    </rPh>
    <rPh sb="49" eb="51">
      <t>コウジョウ</t>
    </rPh>
    <rPh sb="285" eb="286">
      <t>サ</t>
    </rPh>
    <rPh sb="288" eb="289">
      <t>ミ</t>
    </rPh>
    <rPh sb="291" eb="292">
      <t>ジョウ</t>
    </rPh>
    <rPh sb="293" eb="295">
      <t>ケイヒ</t>
    </rPh>
    <rPh sb="295" eb="297">
      <t>カイシュウ</t>
    </rPh>
    <rPh sb="297" eb="298">
      <t>リツ</t>
    </rPh>
    <rPh sb="299" eb="301">
      <t>コウジョウ</t>
    </rPh>
    <rPh sb="406" eb="408">
      <t>イジ</t>
    </rPh>
    <rPh sb="414" eb="416">
      <t>ハンブン</t>
    </rPh>
    <rPh sb="417" eb="419">
      <t>シハラ</t>
    </rPh>
    <rPh sb="421" eb="424">
      <t>ミバライキン</t>
    </rPh>
    <rPh sb="425" eb="427">
      <t>トクレイ</t>
    </rPh>
    <rPh sb="427" eb="429">
      <t>シシュツ</t>
    </rPh>
    <rPh sb="434" eb="436">
      <t>シシュツ</t>
    </rPh>
    <rPh sb="437" eb="439">
      <t>ケイジョウ</t>
    </rPh>
    <rPh sb="443" eb="445">
      <t>エイキョウ</t>
    </rPh>
    <rPh sb="446" eb="448">
      <t>オスイ</t>
    </rPh>
    <rPh sb="448" eb="450">
      <t>ショリ</t>
    </rPh>
    <rPh sb="450" eb="452">
      <t>ゲンカ</t>
    </rPh>
    <rPh sb="453" eb="454">
      <t>ミ</t>
    </rPh>
    <rPh sb="456" eb="457">
      <t>ジョウ</t>
    </rPh>
    <rPh sb="457" eb="458">
      <t>ヘ</t>
    </rPh>
    <phoneticPr fontId="4"/>
  </si>
  <si>
    <t>供用開始より間もないため、老朽化による現象は生じていないが、適期な管渠更新に努める。</t>
    <phoneticPr fontId="4"/>
  </si>
  <si>
    <t>　本村全体での過疎化が進んでおり、当該事業区域もその影響を大きく受けている。
　今後有収水量は、行政人口の減少に比例して水洗化人口の減少、節水器具の普及に伴い増加は見込めない状況である。
　しかし、下水道は水環境を守るのに、今や不可欠な施設であることから、将来にわたり継続的に維持するために、適正な使用料収入の確保及び汚水処理費の削減に努め、経営の健全化を図る。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</si>
</sst>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B8-4020-BF8B-DBFCD1EA2B7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0.02</c:v>
                </c:pt>
                <c:pt idx="2" formatCode="#,##0.00;&quot;△&quot;#,##0.00">
                  <c:v>0</c:v>
                </c:pt>
                <c:pt idx="3">
                  <c:v>0.08</c:v>
                </c:pt>
                <c:pt idx="4">
                  <c:v>0.06</c:v>
                </c:pt>
              </c:numCache>
            </c:numRef>
          </c:val>
          <c:smooth val="0"/>
          <c:extLst>
            <c:ext xmlns:c16="http://schemas.microsoft.com/office/drawing/2014/chart" uri="{C3380CC4-5D6E-409C-BE32-E72D297353CC}">
              <c16:uniqueId val="{00000001-C6B8-4020-BF8B-DBFCD1EA2B7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14.6</c:v>
                </c:pt>
                <c:pt idx="1">
                  <c:v>15</c:v>
                </c:pt>
                <c:pt idx="2">
                  <c:v>14.2</c:v>
                </c:pt>
                <c:pt idx="3">
                  <c:v>14.2</c:v>
                </c:pt>
                <c:pt idx="4">
                  <c:v>14.2</c:v>
                </c:pt>
              </c:numCache>
            </c:numRef>
          </c:val>
          <c:extLst>
            <c:ext xmlns:c16="http://schemas.microsoft.com/office/drawing/2014/chart" uri="{C3380CC4-5D6E-409C-BE32-E72D297353CC}">
              <c16:uniqueId val="{00000000-95C5-4ED9-B0D1-BAE5F0E84D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37.65</c:v>
                </c:pt>
                <c:pt idx="1">
                  <c:v>36.71</c:v>
                </c:pt>
                <c:pt idx="2">
                  <c:v>33.799999999999997</c:v>
                </c:pt>
                <c:pt idx="3">
                  <c:v>41.06</c:v>
                </c:pt>
                <c:pt idx="4">
                  <c:v>42.09</c:v>
                </c:pt>
              </c:numCache>
            </c:numRef>
          </c:val>
          <c:smooth val="0"/>
          <c:extLst>
            <c:ext xmlns:c16="http://schemas.microsoft.com/office/drawing/2014/chart" uri="{C3380CC4-5D6E-409C-BE32-E72D297353CC}">
              <c16:uniqueId val="{00000001-95C5-4ED9-B0D1-BAE5F0E84D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73.239999999999995</c:v>
                </c:pt>
                <c:pt idx="1">
                  <c:v>75.25</c:v>
                </c:pt>
                <c:pt idx="2">
                  <c:v>79.900000000000006</c:v>
                </c:pt>
                <c:pt idx="3">
                  <c:v>80.47</c:v>
                </c:pt>
                <c:pt idx="4">
                  <c:v>83.13</c:v>
                </c:pt>
              </c:numCache>
            </c:numRef>
          </c:val>
          <c:extLst>
            <c:ext xmlns:c16="http://schemas.microsoft.com/office/drawing/2014/chart" uri="{C3380CC4-5D6E-409C-BE32-E72D297353CC}">
              <c16:uniqueId val="{00000000-568D-4D1E-A9ED-161F5DCC57F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67.37</c:v>
                </c:pt>
                <c:pt idx="1">
                  <c:v>70.05</c:v>
                </c:pt>
                <c:pt idx="2">
                  <c:v>67.09</c:v>
                </c:pt>
                <c:pt idx="3">
                  <c:v>84.34</c:v>
                </c:pt>
                <c:pt idx="4">
                  <c:v>84.73</c:v>
                </c:pt>
              </c:numCache>
            </c:numRef>
          </c:val>
          <c:smooth val="0"/>
          <c:extLst>
            <c:ext xmlns:c16="http://schemas.microsoft.com/office/drawing/2014/chart" uri="{C3380CC4-5D6E-409C-BE32-E72D297353CC}">
              <c16:uniqueId val="{00000001-568D-4D1E-A9ED-161F5DCC57F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118.57</c:v>
                </c:pt>
              </c:numCache>
            </c:numRef>
          </c:val>
          <c:extLst>
            <c:ext xmlns:c16="http://schemas.microsoft.com/office/drawing/2014/chart" uri="{C3380CC4-5D6E-409C-BE32-E72D297353CC}">
              <c16:uniqueId val="{00000000-FA12-4C37-81A2-D0F502ED82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12-4C37-81A2-D0F502ED82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60-4A7A-AC35-74044F2FF6F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60-4A7A-AC35-74044F2FF6F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58-47BE-90AD-F8787CA8829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58-47BE-90AD-F8787CA8829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80-4805-9FCD-3381DEF88D8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80-4805-9FCD-3381DEF88D8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9A-4580-BAD2-A6E5719D902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9A-4580-BAD2-A6E5719D902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3897.97</c:v>
                </c:pt>
                <c:pt idx="1">
                  <c:v>3312.4</c:v>
                </c:pt>
                <c:pt idx="2">
                  <c:v>3463.75</c:v>
                </c:pt>
                <c:pt idx="3">
                  <c:v>3239.26</c:v>
                </c:pt>
                <c:pt idx="4">
                  <c:v>3283.1</c:v>
                </c:pt>
              </c:numCache>
            </c:numRef>
          </c:val>
          <c:extLst>
            <c:ext xmlns:c16="http://schemas.microsoft.com/office/drawing/2014/chart" uri="{C3380CC4-5D6E-409C-BE32-E72D297353CC}">
              <c16:uniqueId val="{00000000-6A73-4C46-A7E6-8567A894AFA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1087.96</c:v>
                </c:pt>
                <c:pt idx="1">
                  <c:v>1209.45</c:v>
                </c:pt>
                <c:pt idx="2">
                  <c:v>1042.6400000000001</c:v>
                </c:pt>
                <c:pt idx="3">
                  <c:v>1195.47</c:v>
                </c:pt>
                <c:pt idx="4">
                  <c:v>1168.69</c:v>
                </c:pt>
              </c:numCache>
            </c:numRef>
          </c:val>
          <c:smooth val="0"/>
          <c:extLst>
            <c:ext xmlns:c16="http://schemas.microsoft.com/office/drawing/2014/chart" uri="{C3380CC4-5D6E-409C-BE32-E72D297353CC}">
              <c16:uniqueId val="{00000001-6A73-4C46-A7E6-8567A894AFA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61.12</c:v>
                </c:pt>
                <c:pt idx="1">
                  <c:v>67.430000000000007</c:v>
                </c:pt>
                <c:pt idx="2">
                  <c:v>52.37</c:v>
                </c:pt>
                <c:pt idx="3">
                  <c:v>63.16</c:v>
                </c:pt>
                <c:pt idx="4">
                  <c:v>91.77</c:v>
                </c:pt>
              </c:numCache>
            </c:numRef>
          </c:val>
          <c:extLst>
            <c:ext xmlns:c16="http://schemas.microsoft.com/office/drawing/2014/chart" uri="{C3380CC4-5D6E-409C-BE32-E72D297353CC}">
              <c16:uniqueId val="{00000000-0345-41AC-BAF5-31B4DBE7A0E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59.67</c:v>
                </c:pt>
                <c:pt idx="1">
                  <c:v>55.93</c:v>
                </c:pt>
                <c:pt idx="2">
                  <c:v>55.76</c:v>
                </c:pt>
                <c:pt idx="3">
                  <c:v>69.430000000000007</c:v>
                </c:pt>
                <c:pt idx="4">
                  <c:v>70.709999999999994</c:v>
                </c:pt>
              </c:numCache>
            </c:numRef>
          </c:val>
          <c:smooth val="0"/>
          <c:extLst>
            <c:ext xmlns:c16="http://schemas.microsoft.com/office/drawing/2014/chart" uri="{C3380CC4-5D6E-409C-BE32-E72D297353CC}">
              <c16:uniqueId val="{00000001-0345-41AC-BAF5-31B4DBE7A0E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326.67</c:v>
                </c:pt>
                <c:pt idx="1">
                  <c:v>309.55</c:v>
                </c:pt>
                <c:pt idx="2">
                  <c:v>377.76</c:v>
                </c:pt>
                <c:pt idx="3">
                  <c:v>312.81</c:v>
                </c:pt>
                <c:pt idx="4">
                  <c:v>203.08</c:v>
                </c:pt>
              </c:numCache>
            </c:numRef>
          </c:val>
          <c:extLst>
            <c:ext xmlns:c16="http://schemas.microsoft.com/office/drawing/2014/chart" uri="{C3380CC4-5D6E-409C-BE32-E72D297353CC}">
              <c16:uniqueId val="{00000000-60E7-49B9-AAAE-4B4D24E5FDA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270.60000000000002</c:v>
                </c:pt>
                <c:pt idx="1">
                  <c:v>289.60000000000002</c:v>
                </c:pt>
                <c:pt idx="2">
                  <c:v>296.14999999999998</c:v>
                </c:pt>
                <c:pt idx="3">
                  <c:v>239.46</c:v>
                </c:pt>
                <c:pt idx="4">
                  <c:v>233.15</c:v>
                </c:pt>
              </c:numCache>
            </c:numRef>
          </c:val>
          <c:smooth val="0"/>
          <c:extLst>
            <c:ext xmlns:c16="http://schemas.microsoft.com/office/drawing/2014/chart" uri="{C3380CC4-5D6E-409C-BE32-E72D297353CC}">
              <c16:uniqueId val="{00000001-60E7-49B9-AAAE-4B4D24E5FDA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岩手県　田野畑村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2977</v>
      </c>
      <c r="AM8" s="41"/>
      <c r="AN8" s="41"/>
      <c r="AO8" s="41"/>
      <c r="AP8" s="41"/>
      <c r="AQ8" s="41"/>
      <c r="AR8" s="41"/>
      <c r="AS8" s="41"/>
      <c r="AT8" s="34">
        <f>データ!T6</f>
        <v>156.19</v>
      </c>
      <c r="AU8" s="34"/>
      <c r="AV8" s="34"/>
      <c r="AW8" s="34"/>
      <c r="AX8" s="34"/>
      <c r="AY8" s="34"/>
      <c r="AZ8" s="34"/>
      <c r="BA8" s="34"/>
      <c r="BB8" s="34">
        <f>データ!U6</f>
        <v>19.059999999999999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13.99</v>
      </c>
      <c r="Q10" s="34"/>
      <c r="R10" s="34"/>
      <c r="S10" s="34"/>
      <c r="T10" s="34"/>
      <c r="U10" s="34"/>
      <c r="V10" s="34"/>
      <c r="W10" s="34">
        <f>データ!Q6</f>
        <v>104.01</v>
      </c>
      <c r="X10" s="34"/>
      <c r="Y10" s="34"/>
      <c r="Z10" s="34"/>
      <c r="AA10" s="34"/>
      <c r="AB10" s="34"/>
      <c r="AC10" s="34"/>
      <c r="AD10" s="41">
        <f>データ!R6</f>
        <v>3630</v>
      </c>
      <c r="AE10" s="41"/>
      <c r="AF10" s="41"/>
      <c r="AG10" s="41"/>
      <c r="AH10" s="41"/>
      <c r="AI10" s="41"/>
      <c r="AJ10" s="41"/>
      <c r="AK10" s="2"/>
      <c r="AL10" s="41">
        <f>データ!V6</f>
        <v>415</v>
      </c>
      <c r="AM10" s="41"/>
      <c r="AN10" s="41"/>
      <c r="AO10" s="41"/>
      <c r="AP10" s="41"/>
      <c r="AQ10" s="41"/>
      <c r="AR10" s="41"/>
      <c r="AS10" s="41"/>
      <c r="AT10" s="34">
        <f>データ!W6</f>
        <v>0.32</v>
      </c>
      <c r="AU10" s="34"/>
      <c r="AV10" s="34"/>
      <c r="AW10" s="34"/>
      <c r="AX10" s="34"/>
      <c r="AY10" s="34"/>
      <c r="AZ10" s="34"/>
      <c r="BA10" s="34"/>
      <c r="BB10" s="34">
        <f>データ!X6</f>
        <v>1296.8800000000001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117</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118</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eTORtEX6G9DebemlWH/IHvCnMCFENquJEoqCiUotWBYj12Xson/zhg8g1gnCu2Qg+vznVrPafBvhveRB14Ywyw==" saltValue="MwLtGW9YxwhvjXRVGmcCf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55</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56</v>
      </c>
      <c r="B4" s="16"/>
      <c r="C4" s="16"/>
      <c r="D4" s="16"/>
      <c r="E4" s="16"/>
      <c r="F4" s="16"/>
      <c r="G4" s="16"/>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34843</v>
      </c>
      <c r="D6" s="19">
        <f t="shared" si="3"/>
        <v>47</v>
      </c>
      <c r="E6" s="19">
        <f t="shared" si="3"/>
        <v>17</v>
      </c>
      <c r="F6" s="19">
        <f t="shared" si="3"/>
        <v>4</v>
      </c>
      <c r="G6" s="19">
        <f t="shared" si="3"/>
        <v>0</v>
      </c>
      <c r="H6" s="19" t="str">
        <f t="shared" si="3"/>
        <v>岩手県　田野畑村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13.99</v>
      </c>
      <c r="Q6" s="20">
        <f t="shared" si="3"/>
        <v>104.01</v>
      </c>
      <c r="R6" s="20">
        <f t="shared" si="3"/>
        <v>3630</v>
      </c>
      <c r="S6" s="20">
        <f t="shared" si="3"/>
        <v>2977</v>
      </c>
      <c r="T6" s="20">
        <f t="shared" si="3"/>
        <v>156.19</v>
      </c>
      <c r="U6" s="20">
        <f t="shared" si="3"/>
        <v>19.059999999999999</v>
      </c>
      <c r="V6" s="20">
        <f t="shared" si="3"/>
        <v>415</v>
      </c>
      <c r="W6" s="20">
        <f t="shared" si="3"/>
        <v>0.32</v>
      </c>
      <c r="X6" s="20">
        <f t="shared" si="3"/>
        <v>1296.8800000000001</v>
      </c>
      <c r="Y6" s="21">
        <f>IF(Y7="",NA(),Y7)</f>
        <v>100</v>
      </c>
      <c r="Z6" s="21">
        <f t="shared" ref="Z6:AH6" si="4">IF(Z7="",NA(),Z7)</f>
        <v>100</v>
      </c>
      <c r="AA6" s="21">
        <f t="shared" si="4"/>
        <v>100</v>
      </c>
      <c r="AB6" s="21">
        <f t="shared" si="4"/>
        <v>100</v>
      </c>
      <c r="AC6" s="21">
        <f t="shared" si="4"/>
        <v>118.57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3897.97</v>
      </c>
      <c r="BG6" s="21">
        <f t="shared" ref="BG6:BO6" si="7">IF(BG7="",NA(),BG7)</f>
        <v>3312.4</v>
      </c>
      <c r="BH6" s="21">
        <f t="shared" si="7"/>
        <v>3463.75</v>
      </c>
      <c r="BI6" s="21">
        <f t="shared" si="7"/>
        <v>3239.26</v>
      </c>
      <c r="BJ6" s="21">
        <f t="shared" si="7"/>
        <v>3283.1</v>
      </c>
      <c r="BK6" s="21">
        <f t="shared" si="7"/>
        <v>1087.96</v>
      </c>
      <c r="BL6" s="21">
        <f t="shared" si="7"/>
        <v>1209.45</v>
      </c>
      <c r="BM6" s="21">
        <f t="shared" si="7"/>
        <v>1042.6400000000001</v>
      </c>
      <c r="BN6" s="21">
        <f t="shared" si="7"/>
        <v>1195.47</v>
      </c>
      <c r="BO6" s="21">
        <f t="shared" si="7"/>
        <v>1168.69</v>
      </c>
      <c r="BP6" s="20" t="str">
        <f>IF(BP7="","",IF(BP7="-","【-】","【"&amp;SUBSTITUTE(TEXT(BP7,"#,##0.00"),"-","△")&amp;"】"))</f>
        <v>【1,156.82】</v>
      </c>
      <c r="BQ6" s="21">
        <f>IF(BQ7="",NA(),BQ7)</f>
        <v>61.12</v>
      </c>
      <c r="BR6" s="21">
        <f t="shared" ref="BR6:BZ6" si="8">IF(BR7="",NA(),BR7)</f>
        <v>67.430000000000007</v>
      </c>
      <c r="BS6" s="21">
        <f t="shared" si="8"/>
        <v>52.37</v>
      </c>
      <c r="BT6" s="21">
        <f t="shared" si="8"/>
        <v>63.16</v>
      </c>
      <c r="BU6" s="21">
        <f t="shared" si="8"/>
        <v>91.77</v>
      </c>
      <c r="BV6" s="21">
        <f t="shared" si="8"/>
        <v>59.67</v>
      </c>
      <c r="BW6" s="21">
        <f t="shared" si="8"/>
        <v>55.93</v>
      </c>
      <c r="BX6" s="21">
        <f t="shared" si="8"/>
        <v>55.76</v>
      </c>
      <c r="BY6" s="21">
        <f t="shared" si="8"/>
        <v>69.430000000000007</v>
      </c>
      <c r="BZ6" s="21">
        <f t="shared" si="8"/>
        <v>70.709999999999994</v>
      </c>
      <c r="CA6" s="20" t="str">
        <f>IF(CA7="","",IF(CA7="-","【-】","【"&amp;SUBSTITUTE(TEXT(CA7,"#,##0.00"),"-","△")&amp;"】"))</f>
        <v>【75.33】</v>
      </c>
      <c r="CB6" s="21">
        <f>IF(CB7="",NA(),CB7)</f>
        <v>326.67</v>
      </c>
      <c r="CC6" s="21">
        <f t="shared" ref="CC6:CK6" si="9">IF(CC7="",NA(),CC7)</f>
        <v>309.55</v>
      </c>
      <c r="CD6" s="21">
        <f t="shared" si="9"/>
        <v>377.76</v>
      </c>
      <c r="CE6" s="21">
        <f t="shared" si="9"/>
        <v>312.81</v>
      </c>
      <c r="CF6" s="21">
        <f t="shared" si="9"/>
        <v>203.08</v>
      </c>
      <c r="CG6" s="21">
        <f t="shared" si="9"/>
        <v>270.60000000000002</v>
      </c>
      <c r="CH6" s="21">
        <f t="shared" si="9"/>
        <v>289.60000000000002</v>
      </c>
      <c r="CI6" s="21">
        <f t="shared" si="9"/>
        <v>296.14999999999998</v>
      </c>
      <c r="CJ6" s="21">
        <f t="shared" si="9"/>
        <v>239.46</v>
      </c>
      <c r="CK6" s="21">
        <f t="shared" si="9"/>
        <v>233.15</v>
      </c>
      <c r="CL6" s="20" t="str">
        <f>IF(CL7="","",IF(CL7="-","【-】","【"&amp;SUBSTITUTE(TEXT(CL7,"#,##0.00"),"-","△")&amp;"】"))</f>
        <v>【215.73】</v>
      </c>
      <c r="CM6" s="21">
        <f>IF(CM7="",NA(),CM7)</f>
        <v>14.6</v>
      </c>
      <c r="CN6" s="21">
        <f t="shared" ref="CN6:CV6" si="10">IF(CN7="",NA(),CN7)</f>
        <v>15</v>
      </c>
      <c r="CO6" s="21">
        <f t="shared" si="10"/>
        <v>14.2</v>
      </c>
      <c r="CP6" s="21">
        <f t="shared" si="10"/>
        <v>14.2</v>
      </c>
      <c r="CQ6" s="21">
        <f t="shared" si="10"/>
        <v>14.2</v>
      </c>
      <c r="CR6" s="21">
        <f t="shared" si="10"/>
        <v>37.65</v>
      </c>
      <c r="CS6" s="21">
        <f t="shared" si="10"/>
        <v>36.71</v>
      </c>
      <c r="CT6" s="21">
        <f t="shared" si="10"/>
        <v>33.799999999999997</v>
      </c>
      <c r="CU6" s="21">
        <f t="shared" si="10"/>
        <v>41.06</v>
      </c>
      <c r="CV6" s="21">
        <f t="shared" si="10"/>
        <v>42.09</v>
      </c>
      <c r="CW6" s="20" t="str">
        <f>IF(CW7="","",IF(CW7="-","【-】","【"&amp;SUBSTITUTE(TEXT(CW7,"#,##0.00"),"-","△")&amp;"】"))</f>
        <v>【43.28】</v>
      </c>
      <c r="CX6" s="21">
        <f>IF(CX7="",NA(),CX7)</f>
        <v>73.239999999999995</v>
      </c>
      <c r="CY6" s="21">
        <f t="shared" ref="CY6:DG6" si="11">IF(CY7="",NA(),CY7)</f>
        <v>75.25</v>
      </c>
      <c r="CZ6" s="21">
        <f t="shared" si="11"/>
        <v>79.900000000000006</v>
      </c>
      <c r="DA6" s="21">
        <f t="shared" si="11"/>
        <v>80.47</v>
      </c>
      <c r="DB6" s="21">
        <f t="shared" si="11"/>
        <v>83.13</v>
      </c>
      <c r="DC6" s="21">
        <f t="shared" si="11"/>
        <v>67.37</v>
      </c>
      <c r="DD6" s="21">
        <f t="shared" si="11"/>
        <v>70.05</v>
      </c>
      <c r="DE6" s="21">
        <f t="shared" si="11"/>
        <v>67.09</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0.06</v>
      </c>
      <c r="EK6" s="21">
        <f t="shared" si="14"/>
        <v>0.02</v>
      </c>
      <c r="EL6" s="20">
        <f t="shared" si="14"/>
        <v>0</v>
      </c>
      <c r="EM6" s="21">
        <f t="shared" si="14"/>
        <v>0.08</v>
      </c>
      <c r="EN6" s="21">
        <f t="shared" si="14"/>
        <v>0.06</v>
      </c>
      <c r="EO6" s="20" t="str">
        <f>IF(EO7="","",IF(EO7="-","【-】","【"&amp;SUBSTITUTE(TEXT(EO7,"#,##0.00"),"-","△")&amp;"】"))</f>
        <v>【0.11】</v>
      </c>
    </row>
    <row r="7" spans="1:145" s="22" customFormat="1" x14ac:dyDescent="0.15">
      <c r="A7" s="14"/>
      <c r="B7" s="23">
        <v>2023</v>
      </c>
      <c r="C7" s="23">
        <v>34843</v>
      </c>
      <c r="D7" s="23">
        <v>47</v>
      </c>
      <c r="E7" s="23">
        <v>17</v>
      </c>
      <c r="F7" s="23">
        <v>4</v>
      </c>
      <c r="G7" s="23">
        <v>0</v>
      </c>
      <c r="H7" s="23" t="s">
        <v>97</v>
      </c>
      <c r="I7" s="23" t="s">
        <v>98</v>
      </c>
      <c r="J7" s="23" t="s">
        <v>99</v>
      </c>
      <c r="K7" s="23" t="s">
        <v>100</v>
      </c>
      <c r="L7" s="23" t="s">
        <v>101</v>
      </c>
      <c r="M7" s="23" t="s">
        <v>102</v>
      </c>
      <c r="N7" s="24" t="s">
        <v>103</v>
      </c>
      <c r="O7" s="24" t="s">
        <v>104</v>
      </c>
      <c r="P7" s="24">
        <v>13.99</v>
      </c>
      <c r="Q7" s="24">
        <v>104.01</v>
      </c>
      <c r="R7" s="24">
        <v>3630</v>
      </c>
      <c r="S7" s="24">
        <v>2977</v>
      </c>
      <c r="T7" s="24">
        <v>156.19</v>
      </c>
      <c r="U7" s="24">
        <v>19.059999999999999</v>
      </c>
      <c r="V7" s="24">
        <v>415</v>
      </c>
      <c r="W7" s="24">
        <v>0.32</v>
      </c>
      <c r="X7" s="24">
        <v>1296.8800000000001</v>
      </c>
      <c r="Y7" s="24">
        <v>100</v>
      </c>
      <c r="Z7" s="24">
        <v>100</v>
      </c>
      <c r="AA7" s="24">
        <v>100</v>
      </c>
      <c r="AB7" s="24">
        <v>100</v>
      </c>
      <c r="AC7" s="24">
        <v>118.57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3897.97</v>
      </c>
      <c r="BG7" s="24">
        <v>3312.4</v>
      </c>
      <c r="BH7" s="24">
        <v>3463.75</v>
      </c>
      <c r="BI7" s="24">
        <v>3239.26</v>
      </c>
      <c r="BJ7" s="24">
        <v>3283.1</v>
      </c>
      <c r="BK7" s="24">
        <v>1087.96</v>
      </c>
      <c r="BL7" s="24">
        <v>1209.45</v>
      </c>
      <c r="BM7" s="24">
        <v>1042.6400000000001</v>
      </c>
      <c r="BN7" s="24">
        <v>1195.47</v>
      </c>
      <c r="BO7" s="24">
        <v>1168.69</v>
      </c>
      <c r="BP7" s="24">
        <v>1156.82</v>
      </c>
      <c r="BQ7" s="24">
        <v>61.12</v>
      </c>
      <c r="BR7" s="24">
        <v>67.430000000000007</v>
      </c>
      <c r="BS7" s="24">
        <v>52.37</v>
      </c>
      <c r="BT7" s="24">
        <v>63.16</v>
      </c>
      <c r="BU7" s="24">
        <v>91.77</v>
      </c>
      <c r="BV7" s="24">
        <v>59.67</v>
      </c>
      <c r="BW7" s="24">
        <v>55.93</v>
      </c>
      <c r="BX7" s="24">
        <v>55.76</v>
      </c>
      <c r="BY7" s="24">
        <v>69.430000000000007</v>
      </c>
      <c r="BZ7" s="24">
        <v>70.709999999999994</v>
      </c>
      <c r="CA7" s="24">
        <v>75.33</v>
      </c>
      <c r="CB7" s="24">
        <v>326.67</v>
      </c>
      <c r="CC7" s="24">
        <v>309.55</v>
      </c>
      <c r="CD7" s="24">
        <v>377.76</v>
      </c>
      <c r="CE7" s="24">
        <v>312.81</v>
      </c>
      <c r="CF7" s="24">
        <v>203.08</v>
      </c>
      <c r="CG7" s="24">
        <v>270.60000000000002</v>
      </c>
      <c r="CH7" s="24">
        <v>289.60000000000002</v>
      </c>
      <c r="CI7" s="24">
        <v>296.14999999999998</v>
      </c>
      <c r="CJ7" s="24">
        <v>239.46</v>
      </c>
      <c r="CK7" s="24">
        <v>233.15</v>
      </c>
      <c r="CL7" s="24">
        <v>215.73</v>
      </c>
      <c r="CM7" s="24">
        <v>14.6</v>
      </c>
      <c r="CN7" s="24">
        <v>15</v>
      </c>
      <c r="CO7" s="24">
        <v>14.2</v>
      </c>
      <c r="CP7" s="24">
        <v>14.2</v>
      </c>
      <c r="CQ7" s="24">
        <v>14.2</v>
      </c>
      <c r="CR7" s="24">
        <v>37.65</v>
      </c>
      <c r="CS7" s="24">
        <v>36.71</v>
      </c>
      <c r="CT7" s="24">
        <v>33.799999999999997</v>
      </c>
      <c r="CU7" s="24">
        <v>41.06</v>
      </c>
      <c r="CV7" s="24">
        <v>42.09</v>
      </c>
      <c r="CW7" s="24">
        <v>43.28</v>
      </c>
      <c r="CX7" s="24">
        <v>73.239999999999995</v>
      </c>
      <c r="CY7" s="24">
        <v>75.25</v>
      </c>
      <c r="CZ7" s="24">
        <v>79.900000000000006</v>
      </c>
      <c r="DA7" s="24">
        <v>80.47</v>
      </c>
      <c r="DB7" s="24">
        <v>83.13</v>
      </c>
      <c r="DC7" s="24">
        <v>67.37</v>
      </c>
      <c r="DD7" s="24">
        <v>70.05</v>
      </c>
      <c r="DE7" s="24">
        <v>67.09</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0.06</v>
      </c>
      <c r="EK7" s="24">
        <v>0.02</v>
      </c>
      <c r="EL7" s="24">
        <v>0</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2025-02-05T02:30:09Z</cp:lastPrinted>
  <dcterms:created xsi:type="dcterms:W3CDTF">2025-01-24T07:30:18Z</dcterms:created>
  <dcterms:modified xsi:type="dcterms:W3CDTF">2025-02-05T02:30:09Z</dcterms:modified>
  <cp:category/>
</cp:coreProperties>
</file>